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1 Rozpočty\JD\146 Velká nad Veličkou II\Rozpočty Velká nad Veličkou II - konzultace\Slepé rozpočty Velká nad Veličkou II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Pol'!$A$1:$U$222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I48" i="1"/>
  <c r="I47" i="1"/>
  <c r="AC212" i="12"/>
  <c r="F39" i="1" s="1"/>
  <c r="F40" i="1" s="1"/>
  <c r="BA209" i="12"/>
  <c r="BA207" i="12"/>
  <c r="BA202" i="12"/>
  <c r="BA199" i="12"/>
  <c r="BA179" i="12"/>
  <c r="BA170" i="12"/>
  <c r="BA166" i="12"/>
  <c r="BA138" i="12"/>
  <c r="BA108" i="12"/>
  <c r="BA106" i="12"/>
  <c r="G9" i="12"/>
  <c r="I9" i="12"/>
  <c r="I8" i="12" s="1"/>
  <c r="K9" i="12"/>
  <c r="M9" i="12"/>
  <c r="O9" i="12"/>
  <c r="Q9" i="12"/>
  <c r="Q8" i="12" s="1"/>
  <c r="U9" i="12"/>
  <c r="G12" i="12"/>
  <c r="M12" i="12" s="1"/>
  <c r="I12" i="12"/>
  <c r="K12" i="12"/>
  <c r="K8" i="12" s="1"/>
  <c r="O12" i="12"/>
  <c r="Q12" i="12"/>
  <c r="U12" i="12"/>
  <c r="U8" i="12" s="1"/>
  <c r="G14" i="12"/>
  <c r="I14" i="12"/>
  <c r="K14" i="12"/>
  <c r="M14" i="12"/>
  <c r="O14" i="12"/>
  <c r="Q14" i="12"/>
  <c r="U14" i="12"/>
  <c r="G16" i="12"/>
  <c r="G8" i="12" s="1"/>
  <c r="I16" i="12"/>
  <c r="K16" i="12"/>
  <c r="O16" i="12"/>
  <c r="O8" i="12" s="1"/>
  <c r="Q16" i="12"/>
  <c r="U16" i="12"/>
  <c r="G18" i="12"/>
  <c r="I18" i="12"/>
  <c r="K18" i="12"/>
  <c r="M18" i="12"/>
  <c r="O18" i="12"/>
  <c r="Q18" i="12"/>
  <c r="U18" i="12"/>
  <c r="G20" i="12"/>
  <c r="M20" i="12" s="1"/>
  <c r="I20" i="12"/>
  <c r="K20" i="12"/>
  <c r="O20" i="12"/>
  <c r="Q20" i="12"/>
  <c r="U20" i="12"/>
  <c r="G23" i="12"/>
  <c r="I23" i="12"/>
  <c r="K23" i="12"/>
  <c r="M23" i="12"/>
  <c r="O23" i="12"/>
  <c r="Q23" i="12"/>
  <c r="U23" i="12"/>
  <c r="G27" i="12"/>
  <c r="M27" i="12" s="1"/>
  <c r="I27" i="12"/>
  <c r="K27" i="12"/>
  <c r="O27" i="12"/>
  <c r="Q27" i="12"/>
  <c r="U27" i="12"/>
  <c r="G31" i="12"/>
  <c r="I31" i="12"/>
  <c r="K31" i="12"/>
  <c r="M31" i="12"/>
  <c r="O31" i="12"/>
  <c r="Q31" i="12"/>
  <c r="U31" i="12"/>
  <c r="G34" i="12"/>
  <c r="M34" i="12" s="1"/>
  <c r="I34" i="12"/>
  <c r="K34" i="12"/>
  <c r="O34" i="12"/>
  <c r="Q34" i="12"/>
  <c r="U34" i="12"/>
  <c r="G37" i="12"/>
  <c r="I37" i="12"/>
  <c r="K37" i="12"/>
  <c r="M37" i="12"/>
  <c r="O37" i="12"/>
  <c r="Q37" i="12"/>
  <c r="U37" i="12"/>
  <c r="G42" i="12"/>
  <c r="M42" i="12" s="1"/>
  <c r="I42" i="12"/>
  <c r="K42" i="12"/>
  <c r="O42" i="12"/>
  <c r="Q42" i="12"/>
  <c r="U42" i="12"/>
  <c r="G44" i="12"/>
  <c r="I44" i="12"/>
  <c r="K44" i="12"/>
  <c r="M44" i="12"/>
  <c r="O44" i="12"/>
  <c r="Q44" i="12"/>
  <c r="U44" i="12"/>
  <c r="G46" i="12"/>
  <c r="M46" i="12" s="1"/>
  <c r="I46" i="12"/>
  <c r="K46" i="12"/>
  <c r="O46" i="12"/>
  <c r="Q46" i="12"/>
  <c r="U46" i="12"/>
  <c r="G49" i="12"/>
  <c r="G48" i="12" s="1"/>
  <c r="I49" i="12"/>
  <c r="I48" i="12" s="1"/>
  <c r="K49" i="12"/>
  <c r="K48" i="12" s="1"/>
  <c r="O49" i="12"/>
  <c r="O48" i="12" s="1"/>
  <c r="Q49" i="12"/>
  <c r="Q48" i="12" s="1"/>
  <c r="U49" i="12"/>
  <c r="U48" i="12" s="1"/>
  <c r="G50" i="12"/>
  <c r="I50" i="12"/>
  <c r="K50" i="12"/>
  <c r="M50" i="12"/>
  <c r="O50" i="12"/>
  <c r="Q50" i="12"/>
  <c r="U50" i="12"/>
  <c r="G53" i="12"/>
  <c r="I53" i="12"/>
  <c r="K53" i="12"/>
  <c r="M53" i="12"/>
  <c r="O53" i="12"/>
  <c r="Q53" i="12"/>
  <c r="U53" i="12"/>
  <c r="G55" i="12"/>
  <c r="I55" i="12"/>
  <c r="K55" i="12"/>
  <c r="M55" i="12"/>
  <c r="O55" i="12"/>
  <c r="Q55" i="12"/>
  <c r="U55" i="12"/>
  <c r="G57" i="12"/>
  <c r="M57" i="12" s="1"/>
  <c r="I57" i="12"/>
  <c r="K57" i="12"/>
  <c r="O57" i="12"/>
  <c r="Q57" i="12"/>
  <c r="U57" i="12"/>
  <c r="G59" i="12"/>
  <c r="I59" i="12"/>
  <c r="K59" i="12"/>
  <c r="M59" i="12"/>
  <c r="O59" i="12"/>
  <c r="Q59" i="12"/>
  <c r="U59" i="12"/>
  <c r="G61" i="12"/>
  <c r="I61" i="12"/>
  <c r="K61" i="12"/>
  <c r="M61" i="12"/>
  <c r="O61" i="12"/>
  <c r="Q61" i="12"/>
  <c r="U61" i="12"/>
  <c r="G64" i="12"/>
  <c r="M64" i="12" s="1"/>
  <c r="I64" i="12"/>
  <c r="I63" i="12" s="1"/>
  <c r="K64" i="12"/>
  <c r="K63" i="12" s="1"/>
  <c r="O64" i="12"/>
  <c r="Q64" i="12"/>
  <c r="Q63" i="12" s="1"/>
  <c r="U64" i="12"/>
  <c r="U63" i="12" s="1"/>
  <c r="G66" i="12"/>
  <c r="I66" i="12"/>
  <c r="K66" i="12"/>
  <c r="M66" i="12"/>
  <c r="O66" i="12"/>
  <c r="Q66" i="12"/>
  <c r="U66" i="12"/>
  <c r="G68" i="12"/>
  <c r="I68" i="12"/>
  <c r="K68" i="12"/>
  <c r="M68" i="12"/>
  <c r="O68" i="12"/>
  <c r="Q68" i="12"/>
  <c r="U68" i="12"/>
  <c r="G70" i="12"/>
  <c r="M70" i="12" s="1"/>
  <c r="I70" i="12"/>
  <c r="K70" i="12"/>
  <c r="O70" i="12"/>
  <c r="O63" i="12" s="1"/>
  <c r="Q70" i="12"/>
  <c r="U70" i="12"/>
  <c r="G72" i="12"/>
  <c r="M72" i="12" s="1"/>
  <c r="I72" i="12"/>
  <c r="K72" i="12"/>
  <c r="O72" i="12"/>
  <c r="Q72" i="12"/>
  <c r="U72" i="12"/>
  <c r="G74" i="12"/>
  <c r="I74" i="12"/>
  <c r="K74" i="12"/>
  <c r="M74" i="12"/>
  <c r="O74" i="12"/>
  <c r="Q74" i="12"/>
  <c r="U74" i="12"/>
  <c r="G77" i="12"/>
  <c r="M77" i="12" s="1"/>
  <c r="I77" i="12"/>
  <c r="I76" i="12" s="1"/>
  <c r="K77" i="12"/>
  <c r="O77" i="12"/>
  <c r="O76" i="12" s="1"/>
  <c r="Q77" i="12"/>
  <c r="Q76" i="12" s="1"/>
  <c r="U77" i="12"/>
  <c r="G81" i="12"/>
  <c r="M81" i="12" s="1"/>
  <c r="I81" i="12"/>
  <c r="K81" i="12"/>
  <c r="K76" i="12" s="1"/>
  <c r="O81" i="12"/>
  <c r="Q81" i="12"/>
  <c r="U81" i="12"/>
  <c r="U76" i="12" s="1"/>
  <c r="G85" i="12"/>
  <c r="I85" i="12"/>
  <c r="K85" i="12"/>
  <c r="M85" i="12"/>
  <c r="O85" i="12"/>
  <c r="Q85" i="12"/>
  <c r="U85" i="12"/>
  <c r="G89" i="12"/>
  <c r="M89" i="12" s="1"/>
  <c r="I89" i="12"/>
  <c r="K89" i="12"/>
  <c r="O89" i="12"/>
  <c r="Q89" i="12"/>
  <c r="U89" i="12"/>
  <c r="G93" i="12"/>
  <c r="M93" i="12" s="1"/>
  <c r="I93" i="12"/>
  <c r="K93" i="12"/>
  <c r="O93" i="12"/>
  <c r="Q93" i="12"/>
  <c r="U93" i="12"/>
  <c r="G98" i="12"/>
  <c r="I98" i="12"/>
  <c r="K98" i="12"/>
  <c r="K97" i="12" s="1"/>
  <c r="M98" i="12"/>
  <c r="O98" i="12"/>
  <c r="Q98" i="12"/>
  <c r="U98" i="12"/>
  <c r="U97" i="12" s="1"/>
  <c r="G100" i="12"/>
  <c r="G97" i="12" s="1"/>
  <c r="I100" i="12"/>
  <c r="K100" i="12"/>
  <c r="O100" i="12"/>
  <c r="O97" i="12" s="1"/>
  <c r="Q100" i="12"/>
  <c r="U100" i="12"/>
  <c r="G102" i="12"/>
  <c r="M102" i="12" s="1"/>
  <c r="I102" i="12"/>
  <c r="I97" i="12" s="1"/>
  <c r="K102" i="12"/>
  <c r="O102" i="12"/>
  <c r="Q102" i="12"/>
  <c r="Q97" i="12" s="1"/>
  <c r="U102" i="12"/>
  <c r="G105" i="12"/>
  <c r="M105" i="12" s="1"/>
  <c r="I105" i="12"/>
  <c r="K105" i="12"/>
  <c r="O105" i="12"/>
  <c r="Q105" i="12"/>
  <c r="U105" i="12"/>
  <c r="G107" i="12"/>
  <c r="I107" i="12"/>
  <c r="K107" i="12"/>
  <c r="M107" i="12"/>
  <c r="O107" i="12"/>
  <c r="Q107" i="12"/>
  <c r="U107" i="12"/>
  <c r="G109" i="12"/>
  <c r="M109" i="12" s="1"/>
  <c r="I109" i="12"/>
  <c r="K109" i="12"/>
  <c r="O109" i="12"/>
  <c r="Q109" i="12"/>
  <c r="U109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5" i="12"/>
  <c r="M115" i="12" s="1"/>
  <c r="I115" i="12"/>
  <c r="K115" i="12"/>
  <c r="O115" i="12"/>
  <c r="O114" i="12" s="1"/>
  <c r="Q115" i="12"/>
  <c r="U115" i="12"/>
  <c r="G117" i="12"/>
  <c r="M117" i="12" s="1"/>
  <c r="I117" i="12"/>
  <c r="I114" i="12" s="1"/>
  <c r="K117" i="12"/>
  <c r="O117" i="12"/>
  <c r="Q117" i="12"/>
  <c r="Q114" i="12" s="1"/>
  <c r="U117" i="12"/>
  <c r="G119" i="12"/>
  <c r="M119" i="12" s="1"/>
  <c r="I119" i="12"/>
  <c r="K119" i="12"/>
  <c r="K114" i="12" s="1"/>
  <c r="O119" i="12"/>
  <c r="Q119" i="12"/>
  <c r="U119" i="12"/>
  <c r="U114" i="12" s="1"/>
  <c r="G121" i="12"/>
  <c r="I121" i="12"/>
  <c r="K121" i="12"/>
  <c r="M121" i="12"/>
  <c r="O121" i="12"/>
  <c r="Q121" i="12"/>
  <c r="U121" i="12"/>
  <c r="G123" i="12"/>
  <c r="M123" i="12" s="1"/>
  <c r="I123" i="12"/>
  <c r="K123" i="12"/>
  <c r="O123" i="12"/>
  <c r="Q123" i="12"/>
  <c r="U123" i="12"/>
  <c r="G125" i="12"/>
  <c r="M125" i="12" s="1"/>
  <c r="I125" i="12"/>
  <c r="K125" i="12"/>
  <c r="O125" i="12"/>
  <c r="Q125" i="12"/>
  <c r="U125" i="12"/>
  <c r="G128" i="12"/>
  <c r="I128" i="12"/>
  <c r="I127" i="12" s="1"/>
  <c r="K128" i="12"/>
  <c r="M128" i="12"/>
  <c r="O128" i="12"/>
  <c r="Q128" i="12"/>
  <c r="Q127" i="12" s="1"/>
  <c r="U128" i="12"/>
  <c r="U127" i="12" s="1"/>
  <c r="G130" i="12"/>
  <c r="G127" i="12" s="1"/>
  <c r="I130" i="12"/>
  <c r="K130" i="12"/>
  <c r="K127" i="12" s="1"/>
  <c r="O130" i="12"/>
  <c r="O127" i="12" s="1"/>
  <c r="Q130" i="12"/>
  <c r="U130" i="12"/>
  <c r="G133" i="12"/>
  <c r="I133" i="12"/>
  <c r="K133" i="12"/>
  <c r="M133" i="12"/>
  <c r="O133" i="12"/>
  <c r="Q133" i="12"/>
  <c r="U133" i="12"/>
  <c r="G136" i="12"/>
  <c r="M136" i="12" s="1"/>
  <c r="I136" i="12"/>
  <c r="K136" i="12"/>
  <c r="O136" i="12"/>
  <c r="Q136" i="12"/>
  <c r="U136" i="12"/>
  <c r="G137" i="12"/>
  <c r="I137" i="12"/>
  <c r="K137" i="12"/>
  <c r="M137" i="12"/>
  <c r="O137" i="12"/>
  <c r="Q137" i="12"/>
  <c r="U137" i="12"/>
  <c r="G140" i="12"/>
  <c r="M140" i="12" s="1"/>
  <c r="I140" i="12"/>
  <c r="K140" i="12"/>
  <c r="O140" i="12"/>
  <c r="Q140" i="12"/>
  <c r="U140" i="12"/>
  <c r="G141" i="12"/>
  <c r="I141" i="12"/>
  <c r="K141" i="12"/>
  <c r="M141" i="12"/>
  <c r="O141" i="12"/>
  <c r="Q141" i="12"/>
  <c r="U141" i="12"/>
  <c r="G143" i="12"/>
  <c r="M143" i="12" s="1"/>
  <c r="I143" i="12"/>
  <c r="K143" i="12"/>
  <c r="O143" i="12"/>
  <c r="Q143" i="12"/>
  <c r="U143" i="12"/>
  <c r="G145" i="12"/>
  <c r="I145" i="12"/>
  <c r="K145" i="12"/>
  <c r="M145" i="12"/>
  <c r="O145" i="12"/>
  <c r="Q145" i="12"/>
  <c r="U145" i="12"/>
  <c r="G147" i="12"/>
  <c r="M147" i="12" s="1"/>
  <c r="I147" i="12"/>
  <c r="K147" i="12"/>
  <c r="O147" i="12"/>
  <c r="Q147" i="12"/>
  <c r="U147" i="12"/>
  <c r="G149" i="12"/>
  <c r="I149" i="12"/>
  <c r="K149" i="12"/>
  <c r="M149" i="12"/>
  <c r="O149" i="12"/>
  <c r="Q149" i="12"/>
  <c r="U149" i="12"/>
  <c r="G150" i="12"/>
  <c r="M150" i="12" s="1"/>
  <c r="I150" i="12"/>
  <c r="K150" i="12"/>
  <c r="O150" i="12"/>
  <c r="Q150" i="12"/>
  <c r="U150" i="12"/>
  <c r="G152" i="12"/>
  <c r="M152" i="12" s="1"/>
  <c r="I152" i="12"/>
  <c r="K152" i="12"/>
  <c r="K151" i="12" s="1"/>
  <c r="O152" i="12"/>
  <c r="O151" i="12" s="1"/>
  <c r="Q152" i="12"/>
  <c r="U152" i="12"/>
  <c r="U151" i="12" s="1"/>
  <c r="G155" i="12"/>
  <c r="I155" i="12"/>
  <c r="I151" i="12" s="1"/>
  <c r="K155" i="12"/>
  <c r="M155" i="12"/>
  <c r="O155" i="12"/>
  <c r="Q155" i="12"/>
  <c r="Q151" i="12" s="1"/>
  <c r="U155" i="12"/>
  <c r="G157" i="12"/>
  <c r="M157" i="12" s="1"/>
  <c r="I157" i="12"/>
  <c r="K157" i="12"/>
  <c r="O157" i="12"/>
  <c r="Q157" i="12"/>
  <c r="U157" i="12"/>
  <c r="G159" i="12"/>
  <c r="I159" i="12"/>
  <c r="K159" i="12"/>
  <c r="M159" i="12"/>
  <c r="O159" i="12"/>
  <c r="Q159" i="12"/>
  <c r="U159" i="12"/>
  <c r="G162" i="12"/>
  <c r="M162" i="12" s="1"/>
  <c r="I162" i="12"/>
  <c r="K162" i="12"/>
  <c r="O162" i="12"/>
  <c r="Q162" i="12"/>
  <c r="U162" i="12"/>
  <c r="G165" i="12"/>
  <c r="I165" i="12"/>
  <c r="K165" i="12"/>
  <c r="M165" i="12"/>
  <c r="O165" i="12"/>
  <c r="Q165" i="12"/>
  <c r="U165" i="12"/>
  <c r="G169" i="12"/>
  <c r="M169" i="12" s="1"/>
  <c r="I169" i="12"/>
  <c r="K169" i="12"/>
  <c r="O169" i="12"/>
  <c r="Q169" i="12"/>
  <c r="U169" i="12"/>
  <c r="G173" i="12"/>
  <c r="I173" i="12"/>
  <c r="K173" i="12"/>
  <c r="M173" i="12"/>
  <c r="O173" i="12"/>
  <c r="Q173" i="12"/>
  <c r="U173" i="12"/>
  <c r="G174" i="12"/>
  <c r="M174" i="12" s="1"/>
  <c r="I174" i="12"/>
  <c r="K174" i="12"/>
  <c r="O174" i="12"/>
  <c r="Q174" i="12"/>
  <c r="U174" i="12"/>
  <c r="G175" i="12"/>
  <c r="I175" i="12"/>
  <c r="K175" i="12"/>
  <c r="M175" i="12"/>
  <c r="O175" i="12"/>
  <c r="Q175" i="12"/>
  <c r="U175" i="12"/>
  <c r="G176" i="12"/>
  <c r="M176" i="12" s="1"/>
  <c r="I176" i="12"/>
  <c r="K176" i="12"/>
  <c r="O176" i="12"/>
  <c r="Q176" i="12"/>
  <c r="U176" i="12"/>
  <c r="G178" i="12"/>
  <c r="M178" i="12" s="1"/>
  <c r="M177" i="12" s="1"/>
  <c r="I178" i="12"/>
  <c r="K178" i="12"/>
  <c r="K177" i="12" s="1"/>
  <c r="O178" i="12"/>
  <c r="O177" i="12" s="1"/>
  <c r="Q178" i="12"/>
  <c r="U178" i="12"/>
  <c r="U177" i="12" s="1"/>
  <c r="G181" i="12"/>
  <c r="I181" i="12"/>
  <c r="I177" i="12" s="1"/>
  <c r="K181" i="12"/>
  <c r="M181" i="12"/>
  <c r="O181" i="12"/>
  <c r="Q181" i="12"/>
  <c r="Q177" i="12" s="1"/>
  <c r="U181" i="12"/>
  <c r="G183" i="12"/>
  <c r="M183" i="12" s="1"/>
  <c r="I183" i="12"/>
  <c r="K183" i="12"/>
  <c r="O183" i="12"/>
  <c r="Q183" i="12"/>
  <c r="U183" i="12"/>
  <c r="G185" i="12"/>
  <c r="I185" i="12"/>
  <c r="K185" i="12"/>
  <c r="M185" i="12"/>
  <c r="O185" i="12"/>
  <c r="Q185" i="12"/>
  <c r="U185" i="12"/>
  <c r="G187" i="12"/>
  <c r="M187" i="12" s="1"/>
  <c r="I187" i="12"/>
  <c r="K187" i="12"/>
  <c r="O187" i="12"/>
  <c r="Q187" i="12"/>
  <c r="U187" i="12"/>
  <c r="G189" i="12"/>
  <c r="O189" i="12"/>
  <c r="G190" i="12"/>
  <c r="M190" i="12" s="1"/>
  <c r="M189" i="12" s="1"/>
  <c r="I190" i="12"/>
  <c r="I189" i="12" s="1"/>
  <c r="K190" i="12"/>
  <c r="K189" i="12" s="1"/>
  <c r="O190" i="12"/>
  <c r="Q190" i="12"/>
  <c r="Q189" i="12" s="1"/>
  <c r="U190" i="12"/>
  <c r="U189" i="12" s="1"/>
  <c r="G192" i="12"/>
  <c r="I192" i="12"/>
  <c r="K192" i="12"/>
  <c r="M192" i="12"/>
  <c r="O192" i="12"/>
  <c r="Q192" i="12"/>
  <c r="U192" i="12"/>
  <c r="K194" i="12"/>
  <c r="U194" i="12"/>
  <c r="G195" i="12"/>
  <c r="G194" i="12" s="1"/>
  <c r="I195" i="12"/>
  <c r="I194" i="12" s="1"/>
  <c r="K195" i="12"/>
  <c r="O195" i="12"/>
  <c r="O194" i="12" s="1"/>
  <c r="Q195" i="12"/>
  <c r="Q194" i="12" s="1"/>
  <c r="U195" i="12"/>
  <c r="K197" i="12"/>
  <c r="G198" i="12"/>
  <c r="I198" i="12"/>
  <c r="K198" i="12"/>
  <c r="M198" i="12"/>
  <c r="O198" i="12"/>
  <c r="Q198" i="12"/>
  <c r="U198" i="12"/>
  <c r="U197" i="12" s="1"/>
  <c r="G201" i="12"/>
  <c r="M201" i="12" s="1"/>
  <c r="I201" i="12"/>
  <c r="K201" i="12"/>
  <c r="O201" i="12"/>
  <c r="O197" i="12" s="1"/>
  <c r="Q201" i="12"/>
  <c r="U201" i="12"/>
  <c r="G204" i="12"/>
  <c r="M204" i="12" s="1"/>
  <c r="I204" i="12"/>
  <c r="I197" i="12" s="1"/>
  <c r="K204" i="12"/>
  <c r="O204" i="12"/>
  <c r="Q204" i="12"/>
  <c r="Q197" i="12" s="1"/>
  <c r="U204" i="12"/>
  <c r="K205" i="12"/>
  <c r="U205" i="12"/>
  <c r="G206" i="12"/>
  <c r="M206" i="12" s="1"/>
  <c r="I206" i="12"/>
  <c r="K206" i="12"/>
  <c r="O206" i="12"/>
  <c r="Q206" i="12"/>
  <c r="U206" i="12"/>
  <c r="G208" i="12"/>
  <c r="I208" i="12"/>
  <c r="K208" i="12"/>
  <c r="O208" i="12"/>
  <c r="O205" i="12" s="1"/>
  <c r="Q208" i="12"/>
  <c r="U208" i="12"/>
  <c r="G210" i="12"/>
  <c r="M210" i="12" s="1"/>
  <c r="I210" i="12"/>
  <c r="I205" i="12" s="1"/>
  <c r="K210" i="12"/>
  <c r="O210" i="12"/>
  <c r="Q210" i="12"/>
  <c r="Q205" i="12" s="1"/>
  <c r="U210" i="12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G205" i="12" l="1"/>
  <c r="AD212" i="12"/>
  <c r="G39" i="1" s="1"/>
  <c r="G40" i="1" s="1"/>
  <c r="G25" i="1" s="1"/>
  <c r="G23" i="1"/>
  <c r="M197" i="12"/>
  <c r="M114" i="12"/>
  <c r="M63" i="12"/>
  <c r="M151" i="12"/>
  <c r="M76" i="12"/>
  <c r="G197" i="12"/>
  <c r="M195" i="12"/>
  <c r="M194" i="12" s="1"/>
  <c r="G177" i="12"/>
  <c r="G151" i="12"/>
  <c r="G114" i="12"/>
  <c r="M49" i="12"/>
  <c r="M48" i="12" s="1"/>
  <c r="M16" i="12"/>
  <c r="M8" i="12" s="1"/>
  <c r="G76" i="12"/>
  <c r="M208" i="12"/>
  <c r="M205" i="12" s="1"/>
  <c r="M130" i="12"/>
  <c r="M127" i="12" s="1"/>
  <c r="M100" i="12"/>
  <c r="M97" i="12" s="1"/>
  <c r="G63" i="12"/>
  <c r="G26" i="1" l="1"/>
  <c r="G29" i="1"/>
  <c r="I59" i="1"/>
  <c r="G212" i="12"/>
  <c r="H39" i="1"/>
  <c r="H40" i="1" s="1"/>
  <c r="I39" i="1"/>
  <c r="I40" i="1" s="1"/>
  <c r="J39" i="1" s="1"/>
  <c r="J40" i="1" s="1"/>
  <c r="G28" i="1"/>
  <c r="G24" i="1"/>
  <c r="I16" i="1" l="1"/>
  <c r="I21" i="1" s="1"/>
  <c r="I6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<sst xmlns="http://schemas.openxmlformats.org/spreadsheetml/2006/main" count="750" uniqueCount="363">
  <si>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</si>
  <si>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</si>
  <si>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</si>
  <si>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</si>
  <si>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</si>
  <si>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</si>
  <si>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</si>
  <si>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</si>
  <si>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</si>
  <si>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</si>
  <si>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</si>
  <si>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</si>
  <si>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</si>
  <si>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</si>
  <si>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</si>
  <si>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</si>
  <si>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</si>
  <si>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</si>
  <si>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</si>
  <si>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</si>
  <si>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</si>
  <si>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</si>
  <si>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</si>
  <si>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</si>
  <si>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</si>
  <si>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</si>
  <si>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</si>
  <si>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</si>
  <si>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</si>
  <si>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</si>
  <si>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</si>
  <si>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</si>
  <si>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</si>
  <si>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</si>
  <si>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</si>
  <si>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</si>
  <si>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</si>
  <si>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</si>
  <si>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</si>
  <si>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</si>
  <si>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</si>
  <si>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</si>
  <si>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</si>
  <si>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</si>
  <si>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</si>
  <si>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Rekonstrukce sportovního areálu - Velká nad Veličkou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</si>
  <si>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</si>
  <si>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</si>
  <si>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</si>
  <si>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</si>
  <si>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</si>
  <si>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</si>
  <si>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</si>
  <si>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</si>
  <si>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</si>
  <si>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18</t>
  </si>
  <si>
    <t>Povrchové úpravy terénu</t>
  </si>
  <si>
    <t>2</t>
  </si>
  <si>
    <t>Základy,zvláštní zakládání</t>
  </si>
  <si>
    <t>3</t>
  </si>
  <si>
    <t>Svislé a kompletní konstrukce</t>
  </si>
  <si>
    <t>5</t>
  </si>
  <si>
    <t>Komunikace</t>
  </si>
  <si>
    <t>8</t>
  </si>
  <si>
    <t>Trubní vedení</t>
  </si>
  <si>
    <t>88</t>
  </si>
  <si>
    <t>Potrubí z drenážek</t>
  </si>
  <si>
    <t>89</t>
  </si>
  <si>
    <t>Ostatní konstrukce na trub.ved</t>
  </si>
  <si>
    <t>91</t>
  </si>
  <si>
    <t>Doplňující práce na komunikaci</t>
  </si>
  <si>
    <t>99</t>
  </si>
  <si>
    <t>Staveništní přesun hmot</t>
  </si>
  <si>
    <t>59.1</t>
  </si>
  <si>
    <t>Sportovní povrch</t>
  </si>
  <si>
    <t>59.2</t>
  </si>
  <si>
    <t>Sportovní vybavení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</si>
  <si>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</si>
  <si>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</si>
  <si>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</si>
  <si>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</si>
  <si>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</si>
  <si>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</si>
  <si>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</si>
  <si>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</si>
  <si>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</si>
  <si>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</si>
  <si>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</si>
  <si>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</si>
  <si>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</si>
  <si>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</si>
  <si>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</si>
  <si>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</si>
  <si>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</si>
  <si>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</si>
  <si>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</si>
  <si>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</si>
  <si>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</si>
  <si>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</si>
  <si>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</si>
  <si>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</si>
  <si>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</si>
  <si>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</si>
  <si>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</si>
  <si>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</si>
  <si>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</si>
  <si>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122201102R00</t>
  </si>
  <si>
    <t>Odkopávky nezapažené v hor. 3 do 1000 m3</t>
  </si>
  <si>
    <t>m3</t>
  </si>
  <si>
    <t>POL1_0</t>
  </si>
  <si>
    <t>zpevněné plochy:654*0,1</t>
  </si>
  <si>
    <t>VV</t>
  </si>
  <si>
    <t>zatravňované plochy:170*0,05</t>
  </si>
  <si>
    <t>122201101R00</t>
  </si>
  <si>
    <t>Odkopávky nezapažené v hor. 3 do 100 m3</t>
  </si>
  <si>
    <t>654/2*0,05</t>
  </si>
  <si>
    <t>162301101R00</t>
  </si>
  <si>
    <t>Vodorovné přemístění výkopku z hor.1-4 do 500 m</t>
  </si>
  <si>
    <t>171101103R00</t>
  </si>
  <si>
    <t>Uložení sypaniny do násypů zhutněných na 100% PS</t>
  </si>
  <si>
    <t>131201201R00</t>
  </si>
  <si>
    <t>Hloubení zapažených jam v hor.3 do 100 m3</t>
  </si>
  <si>
    <t>vsakovací jímka:3*3*1,8</t>
  </si>
  <si>
    <t>132201111R00</t>
  </si>
  <si>
    <t>Hloubení rýh š.do 60 cm v hor.3 do 100 m3, STROJNĚ</t>
  </si>
  <si>
    <t>sběrný drén:216*0,3*0,4</t>
  </si>
  <si>
    <t>svodný drén:9*0,4*0,6</t>
  </si>
  <si>
    <t>132201211R00</t>
  </si>
  <si>
    <t>Hloubení rýh š.do 200 cm hor.3 do 100 m3,STROJNĚ</t>
  </si>
  <si>
    <t>kanalizace, šachta:2*1,1*1</t>
  </si>
  <si>
    <t>přípojka vody:33*0,7*1,35</t>
  </si>
  <si>
    <t>vodoměrná šachta:2*2*1,65*2</t>
  </si>
  <si>
    <t>133201101R00</t>
  </si>
  <si>
    <t>Hloubení šachet v hor.3 do 100 m3</t>
  </si>
  <si>
    <t>oplocení 4 m:0,4*0,4*1,1*20</t>
  </si>
  <si>
    <t>oplocení 3 m:0,3*0,3*0,9*18</t>
  </si>
  <si>
    <t>volejbal:0,4*0,4*0,75*3</t>
  </si>
  <si>
    <t>151101101R00</t>
  </si>
  <si>
    <t>Pažení a rozepření stěn rýh - příložné - hl. do 2m</t>
  </si>
  <si>
    <t>m2</t>
  </si>
  <si>
    <t>vsakovací jímka:3*1,8*4</t>
  </si>
  <si>
    <t>kanalizace:2*1*2</t>
  </si>
  <si>
    <t>151101111R00</t>
  </si>
  <si>
    <t>Odstranění pažení stěn rýh - příložné - hl. do 2 m</t>
  </si>
  <si>
    <t>174101101R00</t>
  </si>
  <si>
    <t>Zásyp jam, rýh, šachet se zhutněním</t>
  </si>
  <si>
    <t>vsakovací jímka:3*3*0,2</t>
  </si>
  <si>
    <t>kanalizace:2*1,1*0,2</t>
  </si>
  <si>
    <t>přípojka vody:33*0,7*0,9</t>
  </si>
  <si>
    <t>vodoměrná šachta:2*2*1,65*2-1*1*1,65*2</t>
  </si>
  <si>
    <t>162701105R00</t>
  </si>
  <si>
    <t>Vodorovné přemístění výkopku z hor.1-4 do 10000 m</t>
  </si>
  <si>
    <t>73,9+16,2+28,08+46,59+5,34-32,93</t>
  </si>
  <si>
    <t>199000002R00</t>
  </si>
  <si>
    <t>Poplatek za skládku horniny 1- 4</t>
  </si>
  <si>
    <t>181101102R00</t>
  </si>
  <si>
    <t>Úprava pláně v zářezech v hor. 1-4, se zhutněním</t>
  </si>
  <si>
    <t>654</t>
  </si>
  <si>
    <t>R0052</t>
  </si>
  <si>
    <t>Odstranění ocel. sloupků vč. základů 0,5x0,5x1 m, odvoz do 10-ti km, poplatek za skládku</t>
  </si>
  <si>
    <t>kus</t>
  </si>
  <si>
    <t>961044111R00</t>
  </si>
  <si>
    <t>Bourání základů z betonu prostého</t>
  </si>
  <si>
    <t>bet. plocha:10*0,2</t>
  </si>
  <si>
    <t>zákl. pas:0,5*1*36,5</t>
  </si>
  <si>
    <t>962032231R00</t>
  </si>
  <si>
    <t>Bourání zdiva z cihel pálených na MVC</t>
  </si>
  <si>
    <t>0,3*2*36,5</t>
  </si>
  <si>
    <t>979081111R00</t>
  </si>
  <si>
    <t>Odvoz suti a vybour. hmot na skládku do 1 km</t>
  </si>
  <si>
    <t>t</t>
  </si>
  <si>
    <t>(40,5+39,42)</t>
  </si>
  <si>
    <t>979081121R00</t>
  </si>
  <si>
    <t>Příplatek k odvozu za každý další 1 km</t>
  </si>
  <si>
    <t>(40,5+39,42)*9</t>
  </si>
  <si>
    <t>979990104R00</t>
  </si>
  <si>
    <t xml:space="preserve">Poplatek za skládku suti - beton </t>
  </si>
  <si>
    <t>20,25*2</t>
  </si>
  <si>
    <t>979990106R00</t>
  </si>
  <si>
    <t>Poplatek za skládku suti-cihel.výrobky</t>
  </si>
  <si>
    <t>21,9*1,8</t>
  </si>
  <si>
    <t>R00100</t>
  </si>
  <si>
    <t>Nákup zeminy schopné zúrodnění</t>
  </si>
  <si>
    <t>170*0,1</t>
  </si>
  <si>
    <t>167101101R00</t>
  </si>
  <si>
    <t>Nakládání výkopku z hor.1-4 v množství do 100 m3</t>
  </si>
  <si>
    <t>181301111R00</t>
  </si>
  <si>
    <t>Rozprostření ornice, rovina, tl.do 10 cm,nad 500m2</t>
  </si>
  <si>
    <t>170</t>
  </si>
  <si>
    <t>180402111R00</t>
  </si>
  <si>
    <t>Založení trávníku parkového výsevem v rovině</t>
  </si>
  <si>
    <t>00572410</t>
  </si>
  <si>
    <t>Směs travní parková, mírná zátěž</t>
  </si>
  <si>
    <t>kg</t>
  </si>
  <si>
    <t>POL3_0</t>
  </si>
  <si>
    <t>170*0,03</t>
  </si>
  <si>
    <t>271571111R00</t>
  </si>
  <si>
    <t>Polštář základu ze štěrkopísku tříděného</t>
  </si>
  <si>
    <t>oplocení 4 m:0,4*0,4*0,1*20</t>
  </si>
  <si>
    <t>oplocení 3 m:0,3*0,3*0,1*18</t>
  </si>
  <si>
    <t>volejbal:0,4*0,4*0,1*3</t>
  </si>
  <si>
    <t>275353112R00</t>
  </si>
  <si>
    <t>Bednění kotev.otvorů patek do 0,02 m2, hl. 1,0 m</t>
  </si>
  <si>
    <t>oplocení 4 m:20</t>
  </si>
  <si>
    <t>oplocení 3 m:18</t>
  </si>
  <si>
    <t>volejbal:3</t>
  </si>
  <si>
    <t>275313611R00</t>
  </si>
  <si>
    <t>Beton základových patek prostý C 16/20 (B 20)</t>
  </si>
  <si>
    <t>oplocení 4 m:0,4*0,4*1*20*1,1</t>
  </si>
  <si>
    <t>oplocení 3 m:0,3*0,3*0,8*18*1,1</t>
  </si>
  <si>
    <t>volejbal:0,4*0,4*0,65*3*1,1</t>
  </si>
  <si>
    <t>275351215R00</t>
  </si>
  <si>
    <t>Bednění stěn základových patek - zřízení</t>
  </si>
  <si>
    <t>oplocení 4 m:0,4*4*0,3*20</t>
  </si>
  <si>
    <t>oplocení 3 m:0,3*4*0,3*18</t>
  </si>
  <si>
    <t>volejbal:0,4*4*0,3*3</t>
  </si>
  <si>
    <t>275351216R00</t>
  </si>
  <si>
    <t>Bednění stěn základových patek - odstranění</t>
  </si>
  <si>
    <t>R338 17-1121</t>
  </si>
  <si>
    <t>Osazení sloupků plot.ocelových nad 2,6 m, zalitím</t>
  </si>
  <si>
    <t>18+20</t>
  </si>
  <si>
    <t>767995104R00</t>
  </si>
  <si>
    <t>Výroba a montáž kov. atypických konstr. do 50 kg</t>
  </si>
  <si>
    <t>78,16*3,99</t>
  </si>
  <si>
    <t>R0306A</t>
  </si>
  <si>
    <t>Průběžné ztužení TR 57/3 mm, žárově pozinkované</t>
  </si>
  <si>
    <t>m</t>
  </si>
  <si>
    <t>18,2*2+3,1*8</t>
  </si>
  <si>
    <t>4,24*4</t>
  </si>
  <si>
    <t>R0306</t>
  </si>
  <si>
    <t>Sloupek pro oplocení TR 57/3 mm, dl.3 600 mm, žárově pozinkovaný</t>
  </si>
  <si>
    <t>Vč. víčka, uchycení pro lanka.</t>
  </si>
  <si>
    <t>POP</t>
  </si>
  <si>
    <t>R0314</t>
  </si>
  <si>
    <t>Sloupek pro oplocení, TR 76/4 mm, dl. 4 800 mm, žárově pozinkovaný</t>
  </si>
  <si>
    <t>R0401</t>
  </si>
  <si>
    <t>Síť pro oplocení PE 45/45/3 mm, D+M, vč. lanek, svorek a  napínáků</t>
  </si>
  <si>
    <t>(18,2*2+3,1*4+3*4)*4</t>
  </si>
  <si>
    <t>3*8*2*3</t>
  </si>
  <si>
    <t>767920230R00</t>
  </si>
  <si>
    <t>Montáž vrat na ocelové sloupky, plochy do 6 m2</t>
  </si>
  <si>
    <t>R0321</t>
  </si>
  <si>
    <t>Vstupní branka 2x2,5 m</t>
  </si>
  <si>
    <t>R564 80-1111.4</t>
  </si>
  <si>
    <t xml:space="preserve">Podklad kameniva drceného po zhutnění tl. 1cm, frakce 0/4 mm, tř. A </t>
  </si>
  <si>
    <t>antukové hřiště:36*18</t>
  </si>
  <si>
    <t>R564 80-1111.3</t>
  </si>
  <si>
    <t xml:space="preserve">Podklad z kameniva drcen po zhutnění tloušťky 2 cm, frakce 4/8 mm, tř. A </t>
  </si>
  <si>
    <t>R564 80-1111.1</t>
  </si>
  <si>
    <t xml:space="preserve">Podklad z kameniva drcen po zhutnění tloušťky 3 cm, frakce 8/16 mm tř. A </t>
  </si>
  <si>
    <t>R564 81-1112.2</t>
  </si>
  <si>
    <t xml:space="preserve">Podklad z kameniva drcen po zhutnění tloušťky 6 cm, frakce 16/32 mm, tř. A </t>
  </si>
  <si>
    <t>564721112R00</t>
  </si>
  <si>
    <t>Podklad z kameniva drceného vel.32-63 mm,tl. 9 cm, tř. A</t>
  </si>
  <si>
    <t>564821112R00</t>
  </si>
  <si>
    <t xml:space="preserve">Podklad ze štěrkodrti po zhutnění tloušťky 9 cm, frakce 0/63 mm, tř. A </t>
  </si>
  <si>
    <t>871353121RT2</t>
  </si>
  <si>
    <t xml:space="preserve">Montáž trub z plastu, gumový kroužek, DN 200, včetně dodávky trub PVC hrdlových </t>
  </si>
  <si>
    <t>451572111R00</t>
  </si>
  <si>
    <t>Lože pod potrubí z kameniva těženého 0 - 4 mm</t>
  </si>
  <si>
    <t>kanalizace:2*1,1*0,15</t>
  </si>
  <si>
    <t>vodovodní přípojka:33*0,7*0,1</t>
  </si>
  <si>
    <t>175101101RT2</t>
  </si>
  <si>
    <t>Obsyp potrubí bez prohození sypaniny, s dodáním štěrkopísku frakce 0 - 22 mm</t>
  </si>
  <si>
    <t>kanalizace:2*1,1*0,75</t>
  </si>
  <si>
    <t>vodovodní přípojka:33*0,7*0,3</t>
  </si>
  <si>
    <t>894431111RCA</t>
  </si>
  <si>
    <t>Šachta, D 315 mm, dl.šach.roury 1,25 m, přímá, dno PP  D 200 mm, poklop litina 12,5 t</t>
  </si>
  <si>
    <t>631312621R00</t>
  </si>
  <si>
    <t>Mazanina betonová tl. 5 - 8 cm C 20/25</t>
  </si>
  <si>
    <t>Vyztužená kari sítí.</t>
  </si>
  <si>
    <t>vodoměrná šachta:1,7*1,7*0,15*2</t>
  </si>
  <si>
    <t>893412010RA0</t>
  </si>
  <si>
    <t>Šachta vodoměrná plast.hranatá samonosná v.1500 mm, dodávka a montáž</t>
  </si>
  <si>
    <t>POL2_0</t>
  </si>
  <si>
    <t>871181121R00</t>
  </si>
  <si>
    <t>Montáž trubek polyetylenových ve výkopu d 50 mm</t>
  </si>
  <si>
    <t>33</t>
  </si>
  <si>
    <t>28613412R</t>
  </si>
  <si>
    <t xml:space="preserve">Trubka tlaková PE100 50 x 3,0 mm PN10 </t>
  </si>
  <si>
    <t>33*1,02</t>
  </si>
  <si>
    <t>892241111R00</t>
  </si>
  <si>
    <t>Tlaková zkouška vodovodního potrubí</t>
  </si>
  <si>
    <t>899711122R00</t>
  </si>
  <si>
    <t>Fólie výstražná z PVC, šířka 30 cm</t>
  </si>
  <si>
    <t>R871022</t>
  </si>
  <si>
    <t>Uzávěr vody, vypouštěcí ventil, dodávka a montáž</t>
  </si>
  <si>
    <t>R871031</t>
  </si>
  <si>
    <t>Napojení přípojky vody, na stávající rozvod</t>
  </si>
  <si>
    <t>871318111R00</t>
  </si>
  <si>
    <t>Kladení drenážního potrubí z plastických hmot</t>
  </si>
  <si>
    <t>sběrný drén:216</t>
  </si>
  <si>
    <t>svodný drén:9</t>
  </si>
  <si>
    <t>28611223.A</t>
  </si>
  <si>
    <t>Trubka PVC drenážní flexibilní d 100 mm</t>
  </si>
  <si>
    <t>sběrný drén:216*1,02</t>
  </si>
  <si>
    <t>28611225.A</t>
  </si>
  <si>
    <t>Trubka PVC drenážní flexibilní d 160 mm</t>
  </si>
  <si>
    <t>svodný drén:9*1,02</t>
  </si>
  <si>
    <t>212971110R00</t>
  </si>
  <si>
    <t>Opláštění trativodů z geotext., do sklonu 1:2,5</t>
  </si>
  <si>
    <t>sběrný drén:216*(0,3*3+0,4*2)</t>
  </si>
  <si>
    <t>svodný drén:9*(0,4*3+0,6*2)</t>
  </si>
  <si>
    <t>69366049</t>
  </si>
  <si>
    <t>Geotextilie 200g/m2 šířka do 8,6m</t>
  </si>
  <si>
    <t>sběrný drén:216*(0,3*3+0,4*2)*1,1</t>
  </si>
  <si>
    <t>svodný drén:9*(0,4*3+0,6*2)*1,1</t>
  </si>
  <si>
    <t>212561111R00</t>
  </si>
  <si>
    <t>Výplň odvodňov. trativodů kam. hrubě drcen. 16 mm</t>
  </si>
  <si>
    <t>Změna frakce na 4-8 mm.</t>
  </si>
  <si>
    <t>sběrný drén:216*0,3*0,25</t>
  </si>
  <si>
    <t>svodný drén:9*0,4*0,3</t>
  </si>
  <si>
    <t>Frakce 8-16 mm.</t>
  </si>
  <si>
    <t>sběrný drén:216*0,3*0,15</t>
  </si>
  <si>
    <t>877353121RT5</t>
  </si>
  <si>
    <t>Montáž tvarovek odboč. plast. gum. kroužek DN 200, včetně dodávky odbočky PVC 160/110 mm</t>
  </si>
  <si>
    <t>877353121RT2</t>
  </si>
  <si>
    <t>Montáž tvarovek odboč. plast. gum. kroužek DN 200, včetně dodávky odbočky PVC 110/110 mm</t>
  </si>
  <si>
    <t>877353123R00</t>
  </si>
  <si>
    <t>Montáž tvarovek jednoos. plast. gum.kroužek DN 200</t>
  </si>
  <si>
    <t>28651691.AR</t>
  </si>
  <si>
    <t>Redukce kanalizační  160/ 110 PVC</t>
  </si>
  <si>
    <t>211561111R00</t>
  </si>
  <si>
    <t>Výplň odvodňovacích žeber kam. hrubě drcen. 16 mm</t>
  </si>
  <si>
    <t>vsakovací jímka:3*3*1,5</t>
  </si>
  <si>
    <t>vsakovací jímka:3*3*2+3*1,5*4</t>
  </si>
  <si>
    <t>67352024R</t>
  </si>
  <si>
    <t>Geotextilie  200 g/m2</t>
  </si>
  <si>
    <t>vsakovací jímka:(3*3*2+3*1,5*4)*1,1</t>
  </si>
  <si>
    <t>564531111R00</t>
  </si>
  <si>
    <t>Zřízení podsypu/podkladu ze sypaniny tl. 10 cm</t>
  </si>
  <si>
    <t>vsakovací jímka:3*3</t>
  </si>
  <si>
    <t>58330999.0001</t>
  </si>
  <si>
    <t>Písek kopaný</t>
  </si>
  <si>
    <t>vsakovací jímka:3*3*0,1*1,02</t>
  </si>
  <si>
    <t>108*0,1*0,3</t>
  </si>
  <si>
    <t>916561111RT2</t>
  </si>
  <si>
    <t>Osazení záhon.obrubníků do lože z C 12/15 s opěrou, včetně obrubníku   50/5/20 cm</t>
  </si>
  <si>
    <t>36*2+18*2</t>
  </si>
  <si>
    <t>998222012R00</t>
  </si>
  <si>
    <t>Přesun hmot, zpevněné plochy, kryt z kameniva</t>
  </si>
  <si>
    <t>15,41+476,91+20,88+47,03+24,03+18,91</t>
  </si>
  <si>
    <t>R589 11-6113</t>
  </si>
  <si>
    <t>Kryt ploch pro tělovýchovu antukový finální, tl. 5 mm</t>
  </si>
  <si>
    <t>Podrobný popis viz. technická zpráva.</t>
  </si>
  <si>
    <t>R589 11-6114</t>
  </si>
  <si>
    <t>Kryt ploch pro tělovýchovu antukový podkladní, tl. 15 mm</t>
  </si>
  <si>
    <t>R0410a</t>
  </si>
  <si>
    <t>Lajnování plastové pro tenis</t>
  </si>
  <si>
    <t>sada</t>
  </si>
  <si>
    <t>R0772</t>
  </si>
  <si>
    <t>Sloupky pro volejbal pozinkované, dodávka a montáž</t>
  </si>
  <si>
    <t>Včetně sítě volejbal - nohejbal a pouzder.</t>
  </si>
  <si>
    <t>R0774</t>
  </si>
  <si>
    <t xml:space="preserve">Sloupky na tenis, pozinkované, dodávka a montáž </t>
  </si>
  <si>
    <t>Včetně sítě a pozder.</t>
  </si>
  <si>
    <t>R07-73</t>
  </si>
  <si>
    <t>Stolička pro rozhodčího volejbalu, dodávka s montáž</t>
  </si>
  <si>
    <t/>
  </si>
  <si>
    <t>SUM</t>
  </si>
  <si>
    <t>POPUZIV</t>
  </si>
  <si>
    <t>END</t>
  </si>
  <si>
    <t>SO 03 Tenisový antukový kurt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</si>
</sst>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172" fontId="18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B6" sqref="B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5.5" customHeight="1" x14ac:dyDescent="0.2">
      <c r="A3" s="4"/>
      <c r="B3" s="111" t="s">
        <v>43</v>
      </c>
      <c r="C3" s="112"/>
      <c r="D3" s="113" t="s">
        <v>362</v>
      </c>
      <c r="E3" s="114"/>
      <c r="F3" s="114"/>
      <c r="G3" s="114"/>
      <c r="H3" s="114"/>
      <c r="I3" s="114"/>
      <c r="J3" s="115"/>
    </row>
    <row r="4" spans="1:15" ht="24.75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SUMIF(F47:F59,A16,I47:I59)+SUMIF(F47:F59,"PSU",I47:I59)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SUMIF(F47:F59,A17,I47:I59)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SUMIF(F47:F59,A18,I47:I59)</f>
        <v>0</v>
      </c>
      <c r="J18" s="93"/>
    </row>
    <row r="19" spans="1:10" ht="23.25" customHeight="1" x14ac:dyDescent="0.2">
      <c r="A19" s="193" t="s">
        <v>77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SUMIF(F47:F59,A19,I47:I59)</f>
        <v>0</v>
      </c>
      <c r="J19" s="93"/>
    </row>
    <row r="20" spans="1:10" ht="23.25" customHeight="1" x14ac:dyDescent="0.2">
      <c r="A20" s="193" t="s">
        <v>78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SUMIF(F47:F59,A20,I47:I59)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ZakladDPHZakl*0.21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/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ZakladDPHZakl+DPHZakl</f>
        <v>0</v>
      </c>
      <c r="H29" s="159"/>
      <c r="I29" s="159"/>
      <c r="J29" s="160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46</v>
      </c>
      <c r="C39" s="138" t="s">
        <v>45</v>
      </c>
      <c r="D39" s="139"/>
      <c r="E39" s="139"/>
      <c r="F39" s="147">
        <f>'Rozpočet Pol'!AC212</f>
        <v>0</v>
      </c>
      <c r="G39" s="148">
        <f>'Rozpočet Pol'!AD212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47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49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50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51</v>
      </c>
      <c r="C47" s="175" t="s">
        <v>52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53</v>
      </c>
      <c r="C48" s="165" t="s">
        <v>54</v>
      </c>
      <c r="D48" s="167"/>
      <c r="E48" s="167"/>
      <c r="F48" s="183" t="s">
        <v>23</v>
      </c>
      <c r="G48" s="184"/>
      <c r="H48" s="184"/>
      <c r="I48" s="185">
        <f>'Rozpočet Pol'!G48</f>
        <v>0</v>
      </c>
      <c r="J48" s="185"/>
    </row>
    <row r="49" spans="1:10" ht="25.5" customHeight="1" x14ac:dyDescent="0.2">
      <c r="A49" s="163"/>
      <c r="B49" s="166" t="s">
        <v>55</v>
      </c>
      <c r="C49" s="165" t="s">
        <v>56</v>
      </c>
      <c r="D49" s="167"/>
      <c r="E49" s="167"/>
      <c r="F49" s="183" t="s">
        <v>23</v>
      </c>
      <c r="G49" s="184"/>
      <c r="H49" s="184"/>
      <c r="I49" s="185">
        <f>'Rozpočet Pol'!G63</f>
        <v>0</v>
      </c>
      <c r="J49" s="185"/>
    </row>
    <row r="50" spans="1:10" ht="25.5" customHeight="1" x14ac:dyDescent="0.2">
      <c r="A50" s="163"/>
      <c r="B50" s="166" t="s">
        <v>57</v>
      </c>
      <c r="C50" s="165" t="s">
        <v>58</v>
      </c>
      <c r="D50" s="167"/>
      <c r="E50" s="167"/>
      <c r="F50" s="183" t="s">
        <v>23</v>
      </c>
      <c r="G50" s="184"/>
      <c r="H50" s="184"/>
      <c r="I50" s="185">
        <f>'Rozpočet Pol'!G76</f>
        <v>0</v>
      </c>
      <c r="J50" s="185"/>
    </row>
    <row r="51" spans="1:10" ht="25.5" customHeight="1" x14ac:dyDescent="0.2">
      <c r="A51" s="163"/>
      <c r="B51" s="166" t="s">
        <v>59</v>
      </c>
      <c r="C51" s="165" t="s">
        <v>60</v>
      </c>
      <c r="D51" s="167"/>
      <c r="E51" s="167"/>
      <c r="F51" s="183" t="s">
        <v>23</v>
      </c>
      <c r="G51" s="184"/>
      <c r="H51" s="184"/>
      <c r="I51" s="185">
        <f>'Rozpočet Pol'!G97</f>
        <v>0</v>
      </c>
      <c r="J51" s="185"/>
    </row>
    <row r="52" spans="1:10" ht="25.5" customHeight="1" x14ac:dyDescent="0.2">
      <c r="A52" s="163"/>
      <c r="B52" s="166" t="s">
        <v>61</v>
      </c>
      <c r="C52" s="165" t="s">
        <v>62</v>
      </c>
      <c r="D52" s="167"/>
      <c r="E52" s="167"/>
      <c r="F52" s="183" t="s">
        <v>23</v>
      </c>
      <c r="G52" s="184"/>
      <c r="H52" s="184"/>
      <c r="I52" s="185">
        <f>'Rozpočet Pol'!G114</f>
        <v>0</v>
      </c>
      <c r="J52" s="185"/>
    </row>
    <row r="53" spans="1:10" ht="25.5" customHeight="1" x14ac:dyDescent="0.2">
      <c r="A53" s="163"/>
      <c r="B53" s="166" t="s">
        <v>63</v>
      </c>
      <c r="C53" s="165" t="s">
        <v>64</v>
      </c>
      <c r="D53" s="167"/>
      <c r="E53" s="167"/>
      <c r="F53" s="183" t="s">
        <v>23</v>
      </c>
      <c r="G53" s="184"/>
      <c r="H53" s="184"/>
      <c r="I53" s="185">
        <f>'Rozpočet Pol'!G127</f>
        <v>0</v>
      </c>
      <c r="J53" s="185"/>
    </row>
    <row r="54" spans="1:10" ht="25.5" customHeight="1" x14ac:dyDescent="0.2">
      <c r="A54" s="163"/>
      <c r="B54" s="166" t="s">
        <v>65</v>
      </c>
      <c r="C54" s="165" t="s">
        <v>66</v>
      </c>
      <c r="D54" s="167"/>
      <c r="E54" s="167"/>
      <c r="F54" s="183" t="s">
        <v>23</v>
      </c>
      <c r="G54" s="184"/>
      <c r="H54" s="184"/>
      <c r="I54" s="185">
        <f>'Rozpočet Pol'!G151</f>
        <v>0</v>
      </c>
      <c r="J54" s="185"/>
    </row>
    <row r="55" spans="1:10" ht="25.5" customHeight="1" x14ac:dyDescent="0.2">
      <c r="A55" s="163"/>
      <c r="B55" s="166" t="s">
        <v>67</v>
      </c>
      <c r="C55" s="165" t="s">
        <v>68</v>
      </c>
      <c r="D55" s="167"/>
      <c r="E55" s="167"/>
      <c r="F55" s="183" t="s">
        <v>23</v>
      </c>
      <c r="G55" s="184"/>
      <c r="H55" s="184"/>
      <c r="I55" s="185">
        <f>'Rozpočet Pol'!G177</f>
        <v>0</v>
      </c>
      <c r="J55" s="185"/>
    </row>
    <row r="56" spans="1:10" ht="25.5" customHeight="1" x14ac:dyDescent="0.2">
      <c r="A56" s="163"/>
      <c r="B56" s="166" t="s">
        <v>69</v>
      </c>
      <c r="C56" s="165" t="s">
        <v>70</v>
      </c>
      <c r="D56" s="167"/>
      <c r="E56" s="167"/>
      <c r="F56" s="183" t="s">
        <v>23</v>
      </c>
      <c r="G56" s="184"/>
      <c r="H56" s="184"/>
      <c r="I56" s="185">
        <f>'Rozpočet Pol'!G189</f>
        <v>0</v>
      </c>
      <c r="J56" s="185"/>
    </row>
    <row r="57" spans="1:10" ht="25.5" customHeight="1" x14ac:dyDescent="0.2">
      <c r="A57" s="163"/>
      <c r="B57" s="166" t="s">
        <v>71</v>
      </c>
      <c r="C57" s="165" t="s">
        <v>72</v>
      </c>
      <c r="D57" s="167"/>
      <c r="E57" s="167"/>
      <c r="F57" s="183" t="s">
        <v>23</v>
      </c>
      <c r="G57" s="184"/>
      <c r="H57" s="184"/>
      <c r="I57" s="185">
        <f>'Rozpočet Pol'!G194</f>
        <v>0</v>
      </c>
      <c r="J57" s="185"/>
    </row>
    <row r="58" spans="1:10" ht="25.5" customHeight="1" x14ac:dyDescent="0.2">
      <c r="A58" s="163"/>
      <c r="B58" s="166" t="s">
        <v>73</v>
      </c>
      <c r="C58" s="165" t="s">
        <v>74</v>
      </c>
      <c r="D58" s="167"/>
      <c r="E58" s="167"/>
      <c r="F58" s="183" t="s">
        <v>23</v>
      </c>
      <c r="G58" s="184"/>
      <c r="H58" s="184"/>
      <c r="I58" s="185">
        <f>'Rozpočet Pol'!G197</f>
        <v>0</v>
      </c>
      <c r="J58" s="185"/>
    </row>
    <row r="59" spans="1:10" ht="25.5" customHeight="1" x14ac:dyDescent="0.2">
      <c r="A59" s="163"/>
      <c r="B59" s="177" t="s">
        <v>75</v>
      </c>
      <c r="C59" s="178" t="s">
        <v>76</v>
      </c>
      <c r="D59" s="179"/>
      <c r="E59" s="179"/>
      <c r="F59" s="186" t="s">
        <v>23</v>
      </c>
      <c r="G59" s="187"/>
      <c r="H59" s="187"/>
      <c r="I59" s="188">
        <f>'Rozpočet Pol'!G205</f>
        <v>0</v>
      </c>
      <c r="J59" s="188"/>
    </row>
    <row r="60" spans="1:10" ht="25.5" customHeight="1" x14ac:dyDescent="0.2">
      <c r="A60" s="164"/>
      <c r="B60" s="170" t="s">
        <v>1</v>
      </c>
      <c r="C60" s="170"/>
      <c r="D60" s="171"/>
      <c r="E60" s="171"/>
      <c r="F60" s="189"/>
      <c r="G60" s="190"/>
      <c r="H60" s="190"/>
      <c r="I60" s="191">
        <f>SUM(I47:I59)</f>
        <v>0</v>
      </c>
      <c r="J60" s="191"/>
    </row>
    <row r="61" spans="1:10" x14ac:dyDescent="0.2">
      <c r="F61" s="192"/>
      <c r="G61" s="130"/>
      <c r="H61" s="192"/>
      <c r="I61" s="130"/>
      <c r="J61" s="130"/>
    </row>
    <row r="62" spans="1:10" x14ac:dyDescent="0.2">
      <c r="F62" s="192"/>
      <c r="G62" s="130"/>
      <c r="H62" s="192"/>
      <c r="I62" s="130"/>
      <c r="J62" s="130"/>
    </row>
    <row r="63" spans="1:10" x14ac:dyDescent="0.2">
      <c r="F63" s="192"/>
      <c r="G63" s="130"/>
      <c r="H63" s="192"/>
      <c r="I63" s="130"/>
      <c r="J63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I58:J58"/>
    <mergeCell ref="C58:E58"/>
    <mergeCell ref="I59:J59"/>
    <mergeCell ref="C59:E59"/>
    <mergeCell ref="I60:J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22"/>
  <sheetViews>
    <sheetView topLeftCell="A195" workbookViewId="0">
      <selection activeCell="C207" sqref="C207:G207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80</v>
      </c>
    </row>
    <row r="2" spans="1:60" ht="24.95" customHeight="1" x14ac:dyDescent="0.2">
      <c r="A2" s="202" t="s">
        <v>79</v>
      </c>
      <c r="B2" s="196"/>
      <c r="C2" s="197" t="s">
        <v>45</v>
      </c>
      <c r="D2" s="198"/>
      <c r="E2" s="198"/>
      <c r="F2" s="198"/>
      <c r="G2" s="204"/>
      <c r="AE2" t="s">
        <v>81</v>
      </c>
    </row>
    <row r="3" spans="1:60" ht="24.95" hidden="1" customHeight="1" x14ac:dyDescent="0.2">
      <c r="A3" s="203" t="s">
        <v>7</v>
      </c>
      <c r="B3" s="201"/>
      <c r="C3" s="199"/>
      <c r="D3" s="200"/>
      <c r="E3" s="200"/>
      <c r="F3" s="200"/>
      <c r="G3" s="205"/>
      <c r="AE3" t="s">
        <v>82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83</v>
      </c>
    </row>
    <row r="5" spans="1:60" hidden="1" x14ac:dyDescent="0.2">
      <c r="A5" s="206" t="s">
        <v>84</v>
      </c>
      <c r="B5" s="207"/>
      <c r="C5" s="208"/>
      <c r="D5" s="209"/>
      <c r="E5" s="209"/>
      <c r="F5" s="209"/>
      <c r="G5" s="210"/>
      <c r="AE5" t="s">
        <v>85</v>
      </c>
    </row>
    <row r="7" spans="1:60" ht="38.25" x14ac:dyDescent="0.2">
      <c r="A7" s="216" t="s">
        <v>86</v>
      </c>
      <c r="B7" s="217" t="s">
        <v>87</v>
      </c>
      <c r="C7" s="217" t="s">
        <v>88</v>
      </c>
      <c r="D7" s="216" t="s">
        <v>89</v>
      </c>
      <c r="E7" s="216" t="s">
        <v>90</v>
      </c>
      <c r="F7" s="211" t="s">
        <v>91</v>
      </c>
      <c r="G7" s="237" t="s">
        <v>28</v>
      </c>
      <c r="H7" s="238" t="s">
        <v>29</v>
      </c>
      <c r="I7" s="238" t="s">
        <v>92</v>
      </c>
      <c r="J7" s="238" t="s">
        <v>30</v>
      </c>
      <c r="K7" s="238" t="s">
        <v>93</v>
      </c>
      <c r="L7" s="238" t="s">
        <v>94</v>
      </c>
      <c r="M7" s="238" t="s">
        <v>95</v>
      </c>
      <c r="N7" s="238" t="s">
        <v>96</v>
      </c>
      <c r="O7" s="238" t="s">
        <v>97</v>
      </c>
      <c r="P7" s="238" t="s">
        <v>98</v>
      </c>
      <c r="Q7" s="238" t="s">
        <v>99</v>
      </c>
      <c r="R7" s="238" t="s">
        <v>100</v>
      </c>
      <c r="S7" s="238" t="s">
        <v>101</v>
      </c>
      <c r="T7" s="238" t="s">
        <v>102</v>
      </c>
      <c r="U7" s="219" t="s">
        <v>103</v>
      </c>
    </row>
    <row r="8" spans="1:60" x14ac:dyDescent="0.2">
      <c r="A8" s="239" t="s">
        <v>104</v>
      </c>
      <c r="B8" s="240" t="s">
        <v>51</v>
      </c>
      <c r="C8" s="241" t="s">
        <v>52</v>
      </c>
      <c r="D8" s="218"/>
      <c r="E8" s="242"/>
      <c r="F8" s="243"/>
      <c r="G8" s="243">
        <f>SUMIF(AE9:AE47,"&lt;&gt;NOR",G9:G47)</f>
        <v>0</v>
      </c>
      <c r="H8" s="243"/>
      <c r="I8" s="243">
        <f>SUM(I9:I47)</f>
        <v>0</v>
      </c>
      <c r="J8" s="243"/>
      <c r="K8" s="243">
        <f>SUM(K9:K47)</f>
        <v>0</v>
      </c>
      <c r="L8" s="243"/>
      <c r="M8" s="243">
        <f>SUM(M9:M47)</f>
        <v>0</v>
      </c>
      <c r="N8" s="218"/>
      <c r="O8" s="218">
        <f>SUM(O9:O47)</f>
        <v>2.5340000000000001E-2</v>
      </c>
      <c r="P8" s="218"/>
      <c r="Q8" s="218">
        <f>SUM(Q9:Q47)</f>
        <v>0</v>
      </c>
      <c r="R8" s="218"/>
      <c r="S8" s="218"/>
      <c r="T8" s="239"/>
      <c r="U8" s="218">
        <f>SUM(U9:U47)</f>
        <v>121.56000000000002</v>
      </c>
      <c r="AE8" t="s">
        <v>105</v>
      </c>
    </row>
    <row r="9" spans="1:60" outlineLevel="1" x14ac:dyDescent="0.2">
      <c r="A9" s="213">
        <v>1</v>
      </c>
      <c r="B9" s="220" t="s">
        <v>106</v>
      </c>
      <c r="C9" s="265" t="s">
        <v>107</v>
      </c>
      <c r="D9" s="222" t="s">
        <v>108</v>
      </c>
      <c r="E9" s="228">
        <v>73.900000000000006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0.19</v>
      </c>
      <c r="U9" s="222">
        <f>ROUND(E9*T9,2)</f>
        <v>14.04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109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20"/>
      <c r="C10" s="266" t="s">
        <v>110</v>
      </c>
      <c r="D10" s="224"/>
      <c r="E10" s="229">
        <v>65.400000000000006</v>
      </c>
      <c r="F10" s="233"/>
      <c r="G10" s="233"/>
      <c r="H10" s="233"/>
      <c r="I10" s="233"/>
      <c r="J10" s="233"/>
      <c r="K10" s="233"/>
      <c r="L10" s="233"/>
      <c r="M10" s="233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111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/>
      <c r="B11" s="220"/>
      <c r="C11" s="266" t="s">
        <v>112</v>
      </c>
      <c r="D11" s="224"/>
      <c r="E11" s="229">
        <v>8.5</v>
      </c>
      <c r="F11" s="233"/>
      <c r="G11" s="233"/>
      <c r="H11" s="233"/>
      <c r="I11" s="233"/>
      <c r="J11" s="233"/>
      <c r="K11" s="233"/>
      <c r="L11" s="233"/>
      <c r="M11" s="233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111</v>
      </c>
      <c r="AF11" s="212">
        <v>0</v>
      </c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2</v>
      </c>
      <c r="B12" s="220" t="s">
        <v>113</v>
      </c>
      <c r="C12" s="265" t="s">
        <v>114</v>
      </c>
      <c r="D12" s="222" t="s">
        <v>108</v>
      </c>
      <c r="E12" s="228">
        <v>16.350000000000001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0.36799999999999999</v>
      </c>
      <c r="U12" s="222">
        <f>ROUND(E12*T12,2)</f>
        <v>6.02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109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/>
      <c r="B13" s="220"/>
      <c r="C13" s="266" t="s">
        <v>115</v>
      </c>
      <c r="D13" s="224"/>
      <c r="E13" s="229">
        <v>16.350000000000001</v>
      </c>
      <c r="F13" s="233"/>
      <c r="G13" s="233"/>
      <c r="H13" s="233"/>
      <c r="I13" s="233"/>
      <c r="J13" s="233"/>
      <c r="K13" s="233"/>
      <c r="L13" s="233"/>
      <c r="M13" s="233"/>
      <c r="N13" s="222"/>
      <c r="O13" s="222"/>
      <c r="P13" s="222"/>
      <c r="Q13" s="222"/>
      <c r="R13" s="222"/>
      <c r="S13" s="222"/>
      <c r="T13" s="223"/>
      <c r="U13" s="222"/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111</v>
      </c>
      <c r="AF13" s="212">
        <v>0</v>
      </c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3</v>
      </c>
      <c r="B14" s="220" t="s">
        <v>116</v>
      </c>
      <c r="C14" s="265" t="s">
        <v>117</v>
      </c>
      <c r="D14" s="222" t="s">
        <v>108</v>
      </c>
      <c r="E14" s="228">
        <v>16.350000000000001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0.01</v>
      </c>
      <c r="U14" s="222">
        <f>ROUND(E14*T14,2)</f>
        <v>0.16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109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/>
      <c r="B15" s="220"/>
      <c r="C15" s="266" t="s">
        <v>115</v>
      </c>
      <c r="D15" s="224"/>
      <c r="E15" s="229">
        <v>16.350000000000001</v>
      </c>
      <c r="F15" s="233"/>
      <c r="G15" s="233"/>
      <c r="H15" s="233"/>
      <c r="I15" s="233"/>
      <c r="J15" s="233"/>
      <c r="K15" s="233"/>
      <c r="L15" s="233"/>
      <c r="M15" s="233"/>
      <c r="N15" s="222"/>
      <c r="O15" s="222"/>
      <c r="P15" s="222"/>
      <c r="Q15" s="222"/>
      <c r="R15" s="222"/>
      <c r="S15" s="222"/>
      <c r="T15" s="223"/>
      <c r="U15" s="222"/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111</v>
      </c>
      <c r="AF15" s="212">
        <v>0</v>
      </c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3">
        <v>4</v>
      </c>
      <c r="B16" s="220" t="s">
        <v>118</v>
      </c>
      <c r="C16" s="265" t="s">
        <v>119</v>
      </c>
      <c r="D16" s="222" t="s">
        <v>108</v>
      </c>
      <c r="E16" s="228">
        <v>16.350000000000001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0.05</v>
      </c>
      <c r="U16" s="222">
        <f>ROUND(E16*T16,2)</f>
        <v>0.82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109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/>
      <c r="B17" s="220"/>
      <c r="C17" s="266" t="s">
        <v>115</v>
      </c>
      <c r="D17" s="224"/>
      <c r="E17" s="229">
        <v>16.350000000000001</v>
      </c>
      <c r="F17" s="233"/>
      <c r="G17" s="233"/>
      <c r="H17" s="233"/>
      <c r="I17" s="233"/>
      <c r="J17" s="233"/>
      <c r="K17" s="233"/>
      <c r="L17" s="233"/>
      <c r="M17" s="233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111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5</v>
      </c>
      <c r="B18" s="220" t="s">
        <v>120</v>
      </c>
      <c r="C18" s="265" t="s">
        <v>121</v>
      </c>
      <c r="D18" s="222" t="s">
        <v>108</v>
      </c>
      <c r="E18" s="228">
        <v>16.2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2.25</v>
      </c>
      <c r="U18" s="222">
        <f>ROUND(E18*T18,2)</f>
        <v>36.450000000000003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109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/>
      <c r="B19" s="220"/>
      <c r="C19" s="266" t="s">
        <v>122</v>
      </c>
      <c r="D19" s="224"/>
      <c r="E19" s="229">
        <v>16.2</v>
      </c>
      <c r="F19" s="233"/>
      <c r="G19" s="233"/>
      <c r="H19" s="233"/>
      <c r="I19" s="233"/>
      <c r="J19" s="233"/>
      <c r="K19" s="233"/>
      <c r="L19" s="233"/>
      <c r="M19" s="233"/>
      <c r="N19" s="222"/>
      <c r="O19" s="222"/>
      <c r="P19" s="222"/>
      <c r="Q19" s="222"/>
      <c r="R19" s="222"/>
      <c r="S19" s="222"/>
      <c r="T19" s="223"/>
      <c r="U19" s="222"/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111</v>
      </c>
      <c r="AF19" s="212">
        <v>0</v>
      </c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13">
        <v>6</v>
      </c>
      <c r="B20" s="220" t="s">
        <v>123</v>
      </c>
      <c r="C20" s="265" t="s">
        <v>124</v>
      </c>
      <c r="D20" s="222" t="s">
        <v>108</v>
      </c>
      <c r="E20" s="228">
        <v>28.08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0.28999999999999998</v>
      </c>
      <c r="U20" s="222">
        <f>ROUND(E20*T20,2)</f>
        <v>8.14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109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20"/>
      <c r="C21" s="266" t="s">
        <v>125</v>
      </c>
      <c r="D21" s="224"/>
      <c r="E21" s="229">
        <v>25.92</v>
      </c>
      <c r="F21" s="233"/>
      <c r="G21" s="233"/>
      <c r="H21" s="233"/>
      <c r="I21" s="233"/>
      <c r="J21" s="233"/>
      <c r="K21" s="233"/>
      <c r="L21" s="233"/>
      <c r="M21" s="233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111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3"/>
      <c r="B22" s="220"/>
      <c r="C22" s="266" t="s">
        <v>126</v>
      </c>
      <c r="D22" s="224"/>
      <c r="E22" s="229">
        <v>2.16</v>
      </c>
      <c r="F22" s="233"/>
      <c r="G22" s="233"/>
      <c r="H22" s="233"/>
      <c r="I22" s="233"/>
      <c r="J22" s="233"/>
      <c r="K22" s="233"/>
      <c r="L22" s="233"/>
      <c r="M22" s="233"/>
      <c r="N22" s="222"/>
      <c r="O22" s="222"/>
      <c r="P22" s="222"/>
      <c r="Q22" s="222"/>
      <c r="R22" s="222"/>
      <c r="S22" s="222"/>
      <c r="T22" s="223"/>
      <c r="U22" s="222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111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7</v>
      </c>
      <c r="B23" s="220" t="s">
        <v>127</v>
      </c>
      <c r="C23" s="265" t="s">
        <v>128</v>
      </c>
      <c r="D23" s="222" t="s">
        <v>108</v>
      </c>
      <c r="E23" s="228">
        <v>46.585000000000001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0.22</v>
      </c>
      <c r="U23" s="222">
        <f>ROUND(E23*T23,2)</f>
        <v>10.25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109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/>
      <c r="B24" s="220"/>
      <c r="C24" s="266" t="s">
        <v>129</v>
      </c>
      <c r="D24" s="224"/>
      <c r="E24" s="229">
        <v>2.2000000000000002</v>
      </c>
      <c r="F24" s="233"/>
      <c r="G24" s="233"/>
      <c r="H24" s="233"/>
      <c r="I24" s="233"/>
      <c r="J24" s="233"/>
      <c r="K24" s="233"/>
      <c r="L24" s="233"/>
      <c r="M24" s="233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111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/>
      <c r="B25" s="220"/>
      <c r="C25" s="266" t="s">
        <v>130</v>
      </c>
      <c r="D25" s="224"/>
      <c r="E25" s="229">
        <v>31.184999999999999</v>
      </c>
      <c r="F25" s="233"/>
      <c r="G25" s="233"/>
      <c r="H25" s="233"/>
      <c r="I25" s="233"/>
      <c r="J25" s="233"/>
      <c r="K25" s="233"/>
      <c r="L25" s="233"/>
      <c r="M25" s="233"/>
      <c r="N25" s="222"/>
      <c r="O25" s="222"/>
      <c r="P25" s="222"/>
      <c r="Q25" s="222"/>
      <c r="R25" s="222"/>
      <c r="S25" s="222"/>
      <c r="T25" s="223"/>
      <c r="U25" s="22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111</v>
      </c>
      <c r="AF25" s="212">
        <v>0</v>
      </c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/>
      <c r="B26" s="220"/>
      <c r="C26" s="266" t="s">
        <v>131</v>
      </c>
      <c r="D26" s="224"/>
      <c r="E26" s="229">
        <v>13.2</v>
      </c>
      <c r="F26" s="233"/>
      <c r="G26" s="233"/>
      <c r="H26" s="233"/>
      <c r="I26" s="233"/>
      <c r="J26" s="233"/>
      <c r="K26" s="233"/>
      <c r="L26" s="233"/>
      <c r="M26" s="233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111</v>
      </c>
      <c r="AF26" s="212">
        <v>0</v>
      </c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8</v>
      </c>
      <c r="B27" s="220" t="s">
        <v>132</v>
      </c>
      <c r="C27" s="265" t="s">
        <v>133</v>
      </c>
      <c r="D27" s="222" t="s">
        <v>108</v>
      </c>
      <c r="E27" s="228">
        <v>5.3380000000000001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21</v>
      </c>
      <c r="M27" s="233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3.13</v>
      </c>
      <c r="U27" s="222">
        <f>ROUND(E27*T27,2)</f>
        <v>16.71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109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/>
      <c r="B28" s="220"/>
      <c r="C28" s="266" t="s">
        <v>134</v>
      </c>
      <c r="D28" s="224"/>
      <c r="E28" s="229">
        <v>3.52</v>
      </c>
      <c r="F28" s="233"/>
      <c r="G28" s="233"/>
      <c r="H28" s="233"/>
      <c r="I28" s="233"/>
      <c r="J28" s="233"/>
      <c r="K28" s="233"/>
      <c r="L28" s="233"/>
      <c r="M28" s="233"/>
      <c r="N28" s="222"/>
      <c r="O28" s="222"/>
      <c r="P28" s="222"/>
      <c r="Q28" s="222"/>
      <c r="R28" s="222"/>
      <c r="S28" s="222"/>
      <c r="T28" s="223"/>
      <c r="U28" s="222"/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111</v>
      </c>
      <c r="AF28" s="212">
        <v>0</v>
      </c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/>
      <c r="B29" s="220"/>
      <c r="C29" s="266" t="s">
        <v>135</v>
      </c>
      <c r="D29" s="224"/>
      <c r="E29" s="229">
        <v>1.458</v>
      </c>
      <c r="F29" s="233"/>
      <c r="G29" s="233"/>
      <c r="H29" s="233"/>
      <c r="I29" s="233"/>
      <c r="J29" s="233"/>
      <c r="K29" s="233"/>
      <c r="L29" s="233"/>
      <c r="M29" s="233"/>
      <c r="N29" s="222"/>
      <c r="O29" s="222"/>
      <c r="P29" s="222"/>
      <c r="Q29" s="222"/>
      <c r="R29" s="222"/>
      <c r="S29" s="222"/>
      <c r="T29" s="223"/>
      <c r="U29" s="222"/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111</v>
      </c>
      <c r="AF29" s="212">
        <v>0</v>
      </c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/>
      <c r="B30" s="220"/>
      <c r="C30" s="266" t="s">
        <v>136</v>
      </c>
      <c r="D30" s="224"/>
      <c r="E30" s="229">
        <v>0.36</v>
      </c>
      <c r="F30" s="233"/>
      <c r="G30" s="233"/>
      <c r="H30" s="233"/>
      <c r="I30" s="233"/>
      <c r="J30" s="233"/>
      <c r="K30" s="233"/>
      <c r="L30" s="233"/>
      <c r="M30" s="233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111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9</v>
      </c>
      <c r="B31" s="220" t="s">
        <v>137</v>
      </c>
      <c r="C31" s="265" t="s">
        <v>138</v>
      </c>
      <c r="D31" s="222" t="s">
        <v>139</v>
      </c>
      <c r="E31" s="228">
        <v>25.6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21</v>
      </c>
      <c r="M31" s="233">
        <f>G31*(1+L31/100)</f>
        <v>0</v>
      </c>
      <c r="N31" s="222">
        <v>9.8999999999999999E-4</v>
      </c>
      <c r="O31" s="222">
        <f>ROUND(E31*N31,5)</f>
        <v>2.5340000000000001E-2</v>
      </c>
      <c r="P31" s="222">
        <v>0</v>
      </c>
      <c r="Q31" s="222">
        <f>ROUND(E31*P31,5)</f>
        <v>0</v>
      </c>
      <c r="R31" s="222"/>
      <c r="S31" s="222"/>
      <c r="T31" s="223">
        <v>0.24</v>
      </c>
      <c r="U31" s="222">
        <f>ROUND(E31*T31,2)</f>
        <v>6.14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109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/>
      <c r="B32" s="220"/>
      <c r="C32" s="266" t="s">
        <v>140</v>
      </c>
      <c r="D32" s="224"/>
      <c r="E32" s="229">
        <v>21.6</v>
      </c>
      <c r="F32" s="233"/>
      <c r="G32" s="233"/>
      <c r="H32" s="233"/>
      <c r="I32" s="233"/>
      <c r="J32" s="233"/>
      <c r="K32" s="233"/>
      <c r="L32" s="233"/>
      <c r="M32" s="233"/>
      <c r="N32" s="222"/>
      <c r="O32" s="222"/>
      <c r="P32" s="222"/>
      <c r="Q32" s="222"/>
      <c r="R32" s="222"/>
      <c r="S32" s="222"/>
      <c r="T32" s="223"/>
      <c r="U32" s="222"/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111</v>
      </c>
      <c r="AF32" s="212">
        <v>0</v>
      </c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/>
      <c r="B33" s="220"/>
      <c r="C33" s="266" t="s">
        <v>141</v>
      </c>
      <c r="D33" s="224"/>
      <c r="E33" s="229">
        <v>4</v>
      </c>
      <c r="F33" s="233"/>
      <c r="G33" s="233"/>
      <c r="H33" s="233"/>
      <c r="I33" s="233"/>
      <c r="J33" s="233"/>
      <c r="K33" s="233"/>
      <c r="L33" s="233"/>
      <c r="M33" s="233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111</v>
      </c>
      <c r="AF33" s="212">
        <v>0</v>
      </c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10</v>
      </c>
      <c r="B34" s="220" t="s">
        <v>142</v>
      </c>
      <c r="C34" s="265" t="s">
        <v>143</v>
      </c>
      <c r="D34" s="222" t="s">
        <v>139</v>
      </c>
      <c r="E34" s="228">
        <v>25.6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21</v>
      </c>
      <c r="M34" s="233">
        <f>G34*(1+L34/100)</f>
        <v>0</v>
      </c>
      <c r="N34" s="222">
        <v>0</v>
      </c>
      <c r="O34" s="222">
        <f>ROUND(E34*N34,5)</f>
        <v>0</v>
      </c>
      <c r="P34" s="222">
        <v>0</v>
      </c>
      <c r="Q34" s="222">
        <f>ROUND(E34*P34,5)</f>
        <v>0</v>
      </c>
      <c r="R34" s="222"/>
      <c r="S34" s="222"/>
      <c r="T34" s="223">
        <v>7.0000000000000007E-2</v>
      </c>
      <c r="U34" s="222">
        <f>ROUND(E34*T34,2)</f>
        <v>1.79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109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/>
      <c r="B35" s="220"/>
      <c r="C35" s="266" t="s">
        <v>140</v>
      </c>
      <c r="D35" s="224"/>
      <c r="E35" s="229">
        <v>21.6</v>
      </c>
      <c r="F35" s="233"/>
      <c r="G35" s="233"/>
      <c r="H35" s="233"/>
      <c r="I35" s="233"/>
      <c r="J35" s="233"/>
      <c r="K35" s="233"/>
      <c r="L35" s="233"/>
      <c r="M35" s="233"/>
      <c r="N35" s="222"/>
      <c r="O35" s="222"/>
      <c r="P35" s="222"/>
      <c r="Q35" s="222"/>
      <c r="R35" s="222"/>
      <c r="S35" s="222"/>
      <c r="T35" s="223"/>
      <c r="U35" s="222"/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111</v>
      </c>
      <c r="AF35" s="212">
        <v>0</v>
      </c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20"/>
      <c r="C36" s="266" t="s">
        <v>141</v>
      </c>
      <c r="D36" s="224"/>
      <c r="E36" s="229">
        <v>4</v>
      </c>
      <c r="F36" s="233"/>
      <c r="G36" s="233"/>
      <c r="H36" s="233"/>
      <c r="I36" s="233"/>
      <c r="J36" s="233"/>
      <c r="K36" s="233"/>
      <c r="L36" s="233"/>
      <c r="M36" s="233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111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11</v>
      </c>
      <c r="B37" s="220" t="s">
        <v>144</v>
      </c>
      <c r="C37" s="265" t="s">
        <v>145</v>
      </c>
      <c r="D37" s="222" t="s">
        <v>108</v>
      </c>
      <c r="E37" s="228">
        <v>32.93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21</v>
      </c>
      <c r="M37" s="233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0.2</v>
      </c>
      <c r="U37" s="222">
        <f>ROUND(E37*T37,2)</f>
        <v>6.59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109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/>
      <c r="B38" s="220"/>
      <c r="C38" s="266" t="s">
        <v>146</v>
      </c>
      <c r="D38" s="224"/>
      <c r="E38" s="229">
        <v>1.8</v>
      </c>
      <c r="F38" s="233"/>
      <c r="G38" s="233"/>
      <c r="H38" s="233"/>
      <c r="I38" s="233"/>
      <c r="J38" s="233"/>
      <c r="K38" s="233"/>
      <c r="L38" s="233"/>
      <c r="M38" s="233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111</v>
      </c>
      <c r="AF38" s="212">
        <v>0</v>
      </c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/>
      <c r="B39" s="220"/>
      <c r="C39" s="266" t="s">
        <v>147</v>
      </c>
      <c r="D39" s="224"/>
      <c r="E39" s="229">
        <v>0.44</v>
      </c>
      <c r="F39" s="233"/>
      <c r="G39" s="233"/>
      <c r="H39" s="233"/>
      <c r="I39" s="233"/>
      <c r="J39" s="233"/>
      <c r="K39" s="233"/>
      <c r="L39" s="233"/>
      <c r="M39" s="233"/>
      <c r="N39" s="222"/>
      <c r="O39" s="222"/>
      <c r="P39" s="222"/>
      <c r="Q39" s="222"/>
      <c r="R39" s="222"/>
      <c r="S39" s="222"/>
      <c r="T39" s="223"/>
      <c r="U39" s="222"/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111</v>
      </c>
      <c r="AF39" s="212">
        <v>0</v>
      </c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/>
      <c r="B40" s="220"/>
      <c r="C40" s="266" t="s">
        <v>148</v>
      </c>
      <c r="D40" s="224"/>
      <c r="E40" s="229">
        <v>20.79</v>
      </c>
      <c r="F40" s="233"/>
      <c r="G40" s="233"/>
      <c r="H40" s="233"/>
      <c r="I40" s="233"/>
      <c r="J40" s="233"/>
      <c r="K40" s="233"/>
      <c r="L40" s="233"/>
      <c r="M40" s="233"/>
      <c r="N40" s="222"/>
      <c r="O40" s="222"/>
      <c r="P40" s="222"/>
      <c r="Q40" s="222"/>
      <c r="R40" s="222"/>
      <c r="S40" s="222"/>
      <c r="T40" s="223"/>
      <c r="U40" s="222"/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111</v>
      </c>
      <c r="AF40" s="212">
        <v>0</v>
      </c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/>
      <c r="B41" s="220"/>
      <c r="C41" s="266" t="s">
        <v>149</v>
      </c>
      <c r="D41" s="224"/>
      <c r="E41" s="229">
        <v>9.9</v>
      </c>
      <c r="F41" s="233"/>
      <c r="G41" s="233"/>
      <c r="H41" s="233"/>
      <c r="I41" s="233"/>
      <c r="J41" s="233"/>
      <c r="K41" s="233"/>
      <c r="L41" s="233"/>
      <c r="M41" s="233"/>
      <c r="N41" s="222"/>
      <c r="O41" s="222"/>
      <c r="P41" s="222"/>
      <c r="Q41" s="222"/>
      <c r="R41" s="222"/>
      <c r="S41" s="222"/>
      <c r="T41" s="223"/>
      <c r="U41" s="222"/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111</v>
      </c>
      <c r="AF41" s="212">
        <v>0</v>
      </c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ht="22.5" outlineLevel="1" x14ac:dyDescent="0.2">
      <c r="A42" s="213">
        <v>12</v>
      </c>
      <c r="B42" s="220" t="s">
        <v>150</v>
      </c>
      <c r="C42" s="265" t="s">
        <v>151</v>
      </c>
      <c r="D42" s="222" t="s">
        <v>108</v>
      </c>
      <c r="E42" s="228">
        <v>137.18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21</v>
      </c>
      <c r="M42" s="233">
        <f>G42*(1+L42/100)</f>
        <v>0</v>
      </c>
      <c r="N42" s="222">
        <v>0</v>
      </c>
      <c r="O42" s="222">
        <f>ROUND(E42*N42,5)</f>
        <v>0</v>
      </c>
      <c r="P42" s="222">
        <v>0</v>
      </c>
      <c r="Q42" s="222">
        <f>ROUND(E42*P42,5)</f>
        <v>0</v>
      </c>
      <c r="R42" s="222"/>
      <c r="S42" s="222"/>
      <c r="T42" s="223">
        <v>0.01</v>
      </c>
      <c r="U42" s="222">
        <f>ROUND(E42*T42,2)</f>
        <v>1.37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109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/>
      <c r="B43" s="220"/>
      <c r="C43" s="266" t="s">
        <v>152</v>
      </c>
      <c r="D43" s="224"/>
      <c r="E43" s="229">
        <v>137.18</v>
      </c>
      <c r="F43" s="233"/>
      <c r="G43" s="233"/>
      <c r="H43" s="233"/>
      <c r="I43" s="233"/>
      <c r="J43" s="233"/>
      <c r="K43" s="233"/>
      <c r="L43" s="233"/>
      <c r="M43" s="233"/>
      <c r="N43" s="222"/>
      <c r="O43" s="222"/>
      <c r="P43" s="222"/>
      <c r="Q43" s="222"/>
      <c r="R43" s="222"/>
      <c r="S43" s="222"/>
      <c r="T43" s="223"/>
      <c r="U43" s="222"/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111</v>
      </c>
      <c r="AF43" s="212">
        <v>0</v>
      </c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>
        <v>13</v>
      </c>
      <c r="B44" s="220" t="s">
        <v>153</v>
      </c>
      <c r="C44" s="265" t="s">
        <v>154</v>
      </c>
      <c r="D44" s="222" t="s">
        <v>108</v>
      </c>
      <c r="E44" s="228">
        <v>137.18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22">
        <v>0</v>
      </c>
      <c r="O44" s="222">
        <f>ROUND(E44*N44,5)</f>
        <v>0</v>
      </c>
      <c r="P44" s="222">
        <v>0</v>
      </c>
      <c r="Q44" s="222">
        <f>ROUND(E44*P44,5)</f>
        <v>0</v>
      </c>
      <c r="R44" s="222"/>
      <c r="S44" s="222"/>
      <c r="T44" s="223">
        <v>0</v>
      </c>
      <c r="U44" s="222">
        <f>ROUND(E44*T44,2)</f>
        <v>0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109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/>
      <c r="B45" s="220"/>
      <c r="C45" s="266" t="s">
        <v>152</v>
      </c>
      <c r="D45" s="224"/>
      <c r="E45" s="229">
        <v>137.18</v>
      </c>
      <c r="F45" s="233"/>
      <c r="G45" s="233"/>
      <c r="H45" s="233"/>
      <c r="I45" s="233"/>
      <c r="J45" s="233"/>
      <c r="K45" s="233"/>
      <c r="L45" s="233"/>
      <c r="M45" s="233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111</v>
      </c>
      <c r="AF45" s="212">
        <v>0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>
        <v>14</v>
      </c>
      <c r="B46" s="220" t="s">
        <v>155</v>
      </c>
      <c r="C46" s="265" t="s">
        <v>156</v>
      </c>
      <c r="D46" s="222" t="s">
        <v>139</v>
      </c>
      <c r="E46" s="228">
        <v>654</v>
      </c>
      <c r="F46" s="232"/>
      <c r="G46" s="233">
        <f>ROUND(E46*F46,2)</f>
        <v>0</v>
      </c>
      <c r="H46" s="232"/>
      <c r="I46" s="233">
        <f>ROUND(E46*H46,2)</f>
        <v>0</v>
      </c>
      <c r="J46" s="232"/>
      <c r="K46" s="233">
        <f>ROUND(E46*J46,2)</f>
        <v>0</v>
      </c>
      <c r="L46" s="233">
        <v>21</v>
      </c>
      <c r="M46" s="233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0.02</v>
      </c>
      <c r="U46" s="222">
        <f>ROUND(E46*T46,2)</f>
        <v>13.08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109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/>
      <c r="B47" s="220"/>
      <c r="C47" s="266" t="s">
        <v>157</v>
      </c>
      <c r="D47" s="224"/>
      <c r="E47" s="229">
        <v>654</v>
      </c>
      <c r="F47" s="233"/>
      <c r="G47" s="233"/>
      <c r="H47" s="233"/>
      <c r="I47" s="233"/>
      <c r="J47" s="233"/>
      <c r="K47" s="233"/>
      <c r="L47" s="233"/>
      <c r="M47" s="233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111</v>
      </c>
      <c r="AF47" s="212">
        <v>0</v>
      </c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2">
      <c r="A48" s="214" t="s">
        <v>104</v>
      </c>
      <c r="B48" s="221" t="s">
        <v>53</v>
      </c>
      <c r="C48" s="267" t="s">
        <v>54</v>
      </c>
      <c r="D48" s="225"/>
      <c r="E48" s="230"/>
      <c r="F48" s="234"/>
      <c r="G48" s="234">
        <f>SUMIF(AE49:AE62,"&lt;&gt;NOR",G49:G62)</f>
        <v>0</v>
      </c>
      <c r="H48" s="234"/>
      <c r="I48" s="234">
        <f>SUM(I49:I62)</f>
        <v>0</v>
      </c>
      <c r="J48" s="234"/>
      <c r="K48" s="234">
        <f>SUM(K49:K62)</f>
        <v>0</v>
      </c>
      <c r="L48" s="234"/>
      <c r="M48" s="234">
        <f>SUM(M49:M62)</f>
        <v>0</v>
      </c>
      <c r="N48" s="225"/>
      <c r="O48" s="225">
        <f>SUM(O49:O62)</f>
        <v>2.8029999999999999E-2</v>
      </c>
      <c r="P48" s="225"/>
      <c r="Q48" s="225">
        <f>SUM(Q49:Q62)</f>
        <v>79.92</v>
      </c>
      <c r="R48" s="225"/>
      <c r="S48" s="225"/>
      <c r="T48" s="226"/>
      <c r="U48" s="225">
        <f>SUM(U49:U62)</f>
        <v>202.78</v>
      </c>
      <c r="AE48" t="s">
        <v>105</v>
      </c>
    </row>
    <row r="49" spans="1:60" ht="22.5" outlineLevel="1" x14ac:dyDescent="0.2">
      <c r="A49" s="213">
        <v>15</v>
      </c>
      <c r="B49" s="220" t="s">
        <v>158</v>
      </c>
      <c r="C49" s="265" t="s">
        <v>159</v>
      </c>
      <c r="D49" s="222" t="s">
        <v>160</v>
      </c>
      <c r="E49" s="228">
        <v>2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22">
        <v>0</v>
      </c>
      <c r="O49" s="222">
        <f>ROUND(E49*N49,5)</f>
        <v>0</v>
      </c>
      <c r="P49" s="222">
        <v>0</v>
      </c>
      <c r="Q49" s="222">
        <f>ROUND(E49*P49,5)</f>
        <v>0</v>
      </c>
      <c r="R49" s="222"/>
      <c r="S49" s="222"/>
      <c r="T49" s="223">
        <v>0</v>
      </c>
      <c r="U49" s="222">
        <f>ROUND(E49*T49,2)</f>
        <v>0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109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>
        <v>16</v>
      </c>
      <c r="B50" s="220" t="s">
        <v>161</v>
      </c>
      <c r="C50" s="265" t="s">
        <v>162</v>
      </c>
      <c r="D50" s="222" t="s">
        <v>108</v>
      </c>
      <c r="E50" s="228">
        <v>20.25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21</v>
      </c>
      <c r="M50" s="233">
        <f>G50*(1+L50/100)</f>
        <v>0</v>
      </c>
      <c r="N50" s="222">
        <v>0</v>
      </c>
      <c r="O50" s="222">
        <f>ROUND(E50*N50,5)</f>
        <v>0</v>
      </c>
      <c r="P50" s="222">
        <v>2</v>
      </c>
      <c r="Q50" s="222">
        <f>ROUND(E50*P50,5)</f>
        <v>40.5</v>
      </c>
      <c r="R50" s="222"/>
      <c r="S50" s="222"/>
      <c r="T50" s="223">
        <v>6.4359999999999999</v>
      </c>
      <c r="U50" s="222">
        <f>ROUND(E50*T50,2)</f>
        <v>130.33000000000001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109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/>
      <c r="B51" s="220"/>
      <c r="C51" s="266" t="s">
        <v>163</v>
      </c>
      <c r="D51" s="224"/>
      <c r="E51" s="229">
        <v>2</v>
      </c>
      <c r="F51" s="233"/>
      <c r="G51" s="233"/>
      <c r="H51" s="233"/>
      <c r="I51" s="233"/>
      <c r="J51" s="233"/>
      <c r="K51" s="233"/>
      <c r="L51" s="233"/>
      <c r="M51" s="233"/>
      <c r="N51" s="222"/>
      <c r="O51" s="222"/>
      <c r="P51" s="222"/>
      <c r="Q51" s="222"/>
      <c r="R51" s="222"/>
      <c r="S51" s="222"/>
      <c r="T51" s="223"/>
      <c r="U51" s="222"/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111</v>
      </c>
      <c r="AF51" s="212">
        <v>0</v>
      </c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/>
      <c r="B52" s="220"/>
      <c r="C52" s="266" t="s">
        <v>164</v>
      </c>
      <c r="D52" s="224"/>
      <c r="E52" s="229">
        <v>18.25</v>
      </c>
      <c r="F52" s="233"/>
      <c r="G52" s="233"/>
      <c r="H52" s="233"/>
      <c r="I52" s="233"/>
      <c r="J52" s="233"/>
      <c r="K52" s="233"/>
      <c r="L52" s="233"/>
      <c r="M52" s="233"/>
      <c r="N52" s="222"/>
      <c r="O52" s="222"/>
      <c r="P52" s="222"/>
      <c r="Q52" s="222"/>
      <c r="R52" s="222"/>
      <c r="S52" s="222"/>
      <c r="T52" s="223"/>
      <c r="U52" s="222"/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111</v>
      </c>
      <c r="AF52" s="212">
        <v>0</v>
      </c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>
        <v>17</v>
      </c>
      <c r="B53" s="220" t="s">
        <v>165</v>
      </c>
      <c r="C53" s="265" t="s">
        <v>166</v>
      </c>
      <c r="D53" s="222" t="s">
        <v>108</v>
      </c>
      <c r="E53" s="228">
        <v>21.9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21</v>
      </c>
      <c r="M53" s="233">
        <f>G53*(1+L53/100)</f>
        <v>0</v>
      </c>
      <c r="N53" s="222">
        <v>1.2800000000000001E-3</v>
      </c>
      <c r="O53" s="222">
        <f>ROUND(E53*N53,5)</f>
        <v>2.8029999999999999E-2</v>
      </c>
      <c r="P53" s="222">
        <v>1.8</v>
      </c>
      <c r="Q53" s="222">
        <f>ROUND(E53*P53,5)</f>
        <v>39.42</v>
      </c>
      <c r="R53" s="222"/>
      <c r="S53" s="222"/>
      <c r="T53" s="223">
        <v>1.52</v>
      </c>
      <c r="U53" s="222">
        <f>ROUND(E53*T53,2)</f>
        <v>33.29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109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/>
      <c r="B54" s="220"/>
      <c r="C54" s="266" t="s">
        <v>167</v>
      </c>
      <c r="D54" s="224"/>
      <c r="E54" s="229">
        <v>21.9</v>
      </c>
      <c r="F54" s="233"/>
      <c r="G54" s="233"/>
      <c r="H54" s="233"/>
      <c r="I54" s="233"/>
      <c r="J54" s="233"/>
      <c r="K54" s="233"/>
      <c r="L54" s="233"/>
      <c r="M54" s="233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111</v>
      </c>
      <c r="AF54" s="212">
        <v>0</v>
      </c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>
        <v>18</v>
      </c>
      <c r="B55" s="220" t="s">
        <v>168</v>
      </c>
      <c r="C55" s="265" t="s">
        <v>169</v>
      </c>
      <c r="D55" s="222" t="s">
        <v>170</v>
      </c>
      <c r="E55" s="228">
        <v>79.92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21</v>
      </c>
      <c r="M55" s="233">
        <f>G55*(1+L55/100)</f>
        <v>0</v>
      </c>
      <c r="N55" s="222">
        <v>0</v>
      </c>
      <c r="O55" s="222">
        <f>ROUND(E55*N55,5)</f>
        <v>0</v>
      </c>
      <c r="P55" s="222">
        <v>0</v>
      </c>
      <c r="Q55" s="222">
        <f>ROUND(E55*P55,5)</f>
        <v>0</v>
      </c>
      <c r="R55" s="222"/>
      <c r="S55" s="222"/>
      <c r="T55" s="223">
        <v>0.49</v>
      </c>
      <c r="U55" s="222">
        <f>ROUND(E55*T55,2)</f>
        <v>39.159999999999997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109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/>
      <c r="B56" s="220"/>
      <c r="C56" s="266" t="s">
        <v>171</v>
      </c>
      <c r="D56" s="224"/>
      <c r="E56" s="229">
        <v>79.92</v>
      </c>
      <c r="F56" s="233"/>
      <c r="G56" s="233"/>
      <c r="H56" s="233"/>
      <c r="I56" s="233"/>
      <c r="J56" s="233"/>
      <c r="K56" s="233"/>
      <c r="L56" s="233"/>
      <c r="M56" s="233"/>
      <c r="N56" s="222"/>
      <c r="O56" s="222"/>
      <c r="P56" s="222"/>
      <c r="Q56" s="222"/>
      <c r="R56" s="222"/>
      <c r="S56" s="222"/>
      <c r="T56" s="223"/>
      <c r="U56" s="222"/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111</v>
      </c>
      <c r="AF56" s="212">
        <v>0</v>
      </c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>
        <v>19</v>
      </c>
      <c r="B57" s="220" t="s">
        <v>172</v>
      </c>
      <c r="C57" s="265" t="s">
        <v>173</v>
      </c>
      <c r="D57" s="222" t="s">
        <v>170</v>
      </c>
      <c r="E57" s="228">
        <v>719.28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21</v>
      </c>
      <c r="M57" s="233">
        <f>G57*(1+L57/100)</f>
        <v>0</v>
      </c>
      <c r="N57" s="222">
        <v>0</v>
      </c>
      <c r="O57" s="222">
        <f>ROUND(E57*N57,5)</f>
        <v>0</v>
      </c>
      <c r="P57" s="222">
        <v>0</v>
      </c>
      <c r="Q57" s="222">
        <f>ROUND(E57*P57,5)</f>
        <v>0</v>
      </c>
      <c r="R57" s="222"/>
      <c r="S57" s="222"/>
      <c r="T57" s="223">
        <v>0</v>
      </c>
      <c r="U57" s="222">
        <f>ROUND(E57*T57,2)</f>
        <v>0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109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/>
      <c r="B58" s="220"/>
      <c r="C58" s="266" t="s">
        <v>174</v>
      </c>
      <c r="D58" s="224"/>
      <c r="E58" s="229">
        <v>719.28</v>
      </c>
      <c r="F58" s="233"/>
      <c r="G58" s="233"/>
      <c r="H58" s="233"/>
      <c r="I58" s="233"/>
      <c r="J58" s="233"/>
      <c r="K58" s="233"/>
      <c r="L58" s="233"/>
      <c r="M58" s="233"/>
      <c r="N58" s="222"/>
      <c r="O58" s="222"/>
      <c r="P58" s="222"/>
      <c r="Q58" s="222"/>
      <c r="R58" s="222"/>
      <c r="S58" s="222"/>
      <c r="T58" s="223"/>
      <c r="U58" s="222"/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111</v>
      </c>
      <c r="AF58" s="212">
        <v>0</v>
      </c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>
        <v>20</v>
      </c>
      <c r="B59" s="220" t="s">
        <v>175</v>
      </c>
      <c r="C59" s="265" t="s">
        <v>176</v>
      </c>
      <c r="D59" s="222" t="s">
        <v>170</v>
      </c>
      <c r="E59" s="228">
        <v>40.5</v>
      </c>
      <c r="F59" s="232"/>
      <c r="G59" s="233">
        <f>ROUND(E59*F59,2)</f>
        <v>0</v>
      </c>
      <c r="H59" s="232"/>
      <c r="I59" s="233">
        <f>ROUND(E59*H59,2)</f>
        <v>0</v>
      </c>
      <c r="J59" s="232"/>
      <c r="K59" s="233">
        <f>ROUND(E59*J59,2)</f>
        <v>0</v>
      </c>
      <c r="L59" s="233">
        <v>21</v>
      </c>
      <c r="M59" s="233">
        <f>G59*(1+L59/100)</f>
        <v>0</v>
      </c>
      <c r="N59" s="222">
        <v>0</v>
      </c>
      <c r="O59" s="222">
        <f>ROUND(E59*N59,5)</f>
        <v>0</v>
      </c>
      <c r="P59" s="222">
        <v>0</v>
      </c>
      <c r="Q59" s="222">
        <f>ROUND(E59*P59,5)</f>
        <v>0</v>
      </c>
      <c r="R59" s="222"/>
      <c r="S59" s="222"/>
      <c r="T59" s="223">
        <v>0</v>
      </c>
      <c r="U59" s="222">
        <f>ROUND(E59*T59,2)</f>
        <v>0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109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/>
      <c r="B60" s="220"/>
      <c r="C60" s="266" t="s">
        <v>177</v>
      </c>
      <c r="D60" s="224"/>
      <c r="E60" s="229">
        <v>40.5</v>
      </c>
      <c r="F60" s="233"/>
      <c r="G60" s="233"/>
      <c r="H60" s="233"/>
      <c r="I60" s="233"/>
      <c r="J60" s="233"/>
      <c r="K60" s="233"/>
      <c r="L60" s="233"/>
      <c r="M60" s="233"/>
      <c r="N60" s="222"/>
      <c r="O60" s="222"/>
      <c r="P60" s="222"/>
      <c r="Q60" s="222"/>
      <c r="R60" s="222"/>
      <c r="S60" s="222"/>
      <c r="T60" s="223"/>
      <c r="U60" s="222"/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111</v>
      </c>
      <c r="AF60" s="212">
        <v>0</v>
      </c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>
        <v>21</v>
      </c>
      <c r="B61" s="220" t="s">
        <v>178</v>
      </c>
      <c r="C61" s="265" t="s">
        <v>179</v>
      </c>
      <c r="D61" s="222" t="s">
        <v>170</v>
      </c>
      <c r="E61" s="228">
        <v>39.42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22">
        <v>0</v>
      </c>
      <c r="O61" s="222">
        <f>ROUND(E61*N61,5)</f>
        <v>0</v>
      </c>
      <c r="P61" s="222">
        <v>0</v>
      </c>
      <c r="Q61" s="222">
        <f>ROUND(E61*P61,5)</f>
        <v>0</v>
      </c>
      <c r="R61" s="222"/>
      <c r="S61" s="222"/>
      <c r="T61" s="223">
        <v>0</v>
      </c>
      <c r="U61" s="222">
        <f>ROUND(E61*T61,2)</f>
        <v>0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109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/>
      <c r="B62" s="220"/>
      <c r="C62" s="266" t="s">
        <v>180</v>
      </c>
      <c r="D62" s="224"/>
      <c r="E62" s="229">
        <v>39.42</v>
      </c>
      <c r="F62" s="233"/>
      <c r="G62" s="233"/>
      <c r="H62" s="233"/>
      <c r="I62" s="233"/>
      <c r="J62" s="233"/>
      <c r="K62" s="233"/>
      <c r="L62" s="233"/>
      <c r="M62" s="233"/>
      <c r="N62" s="222"/>
      <c r="O62" s="222"/>
      <c r="P62" s="222"/>
      <c r="Q62" s="222"/>
      <c r="R62" s="222"/>
      <c r="S62" s="222"/>
      <c r="T62" s="223"/>
      <c r="U62" s="222"/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111</v>
      </c>
      <c r="AF62" s="212">
        <v>0</v>
      </c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x14ac:dyDescent="0.2">
      <c r="A63" s="214" t="s">
        <v>104</v>
      </c>
      <c r="B63" s="221" t="s">
        <v>55</v>
      </c>
      <c r="C63" s="267" t="s">
        <v>56</v>
      </c>
      <c r="D63" s="225"/>
      <c r="E63" s="230"/>
      <c r="F63" s="234"/>
      <c r="G63" s="234">
        <f>SUMIF(AE64:AE75,"&lt;&gt;NOR",G64:G75)</f>
        <v>0</v>
      </c>
      <c r="H63" s="234"/>
      <c r="I63" s="234">
        <f>SUM(I64:I75)</f>
        <v>0</v>
      </c>
      <c r="J63" s="234"/>
      <c r="K63" s="234">
        <f>SUM(K64:K75)</f>
        <v>0</v>
      </c>
      <c r="L63" s="234"/>
      <c r="M63" s="234">
        <f>SUM(M64:M75)</f>
        <v>0</v>
      </c>
      <c r="N63" s="225"/>
      <c r="O63" s="225">
        <f>SUM(O64:O75)</f>
        <v>5.1000000000000004E-3</v>
      </c>
      <c r="P63" s="225"/>
      <c r="Q63" s="225">
        <f>SUM(Q64:Q75)</f>
        <v>0</v>
      </c>
      <c r="R63" s="225"/>
      <c r="S63" s="225"/>
      <c r="T63" s="226"/>
      <c r="U63" s="225">
        <f>SUM(U64:U75)</f>
        <v>23.119999999999997</v>
      </c>
      <c r="AE63" t="s">
        <v>105</v>
      </c>
    </row>
    <row r="64" spans="1:60" outlineLevel="1" x14ac:dyDescent="0.2">
      <c r="A64" s="213">
        <v>22</v>
      </c>
      <c r="B64" s="220" t="s">
        <v>181</v>
      </c>
      <c r="C64" s="265" t="s">
        <v>182</v>
      </c>
      <c r="D64" s="222" t="s">
        <v>108</v>
      </c>
      <c r="E64" s="228">
        <v>17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21</v>
      </c>
      <c r="M64" s="233">
        <f>G64*(1+L64/100)</f>
        <v>0</v>
      </c>
      <c r="N64" s="222">
        <v>0</v>
      </c>
      <c r="O64" s="222">
        <f>ROUND(E64*N64,5)</f>
        <v>0</v>
      </c>
      <c r="P64" s="222">
        <v>0</v>
      </c>
      <c r="Q64" s="222">
        <f>ROUND(E64*P64,5)</f>
        <v>0</v>
      </c>
      <c r="R64" s="222"/>
      <c r="S64" s="222"/>
      <c r="T64" s="223">
        <v>0</v>
      </c>
      <c r="U64" s="222">
        <f>ROUND(E64*T64,2)</f>
        <v>0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109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/>
      <c r="B65" s="220"/>
      <c r="C65" s="266" t="s">
        <v>183</v>
      </c>
      <c r="D65" s="224"/>
      <c r="E65" s="229">
        <v>17</v>
      </c>
      <c r="F65" s="233"/>
      <c r="G65" s="233"/>
      <c r="H65" s="233"/>
      <c r="I65" s="233"/>
      <c r="J65" s="233"/>
      <c r="K65" s="233"/>
      <c r="L65" s="233"/>
      <c r="M65" s="233"/>
      <c r="N65" s="222"/>
      <c r="O65" s="222"/>
      <c r="P65" s="222"/>
      <c r="Q65" s="222"/>
      <c r="R65" s="222"/>
      <c r="S65" s="222"/>
      <c r="T65" s="223"/>
      <c r="U65" s="222"/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111</v>
      </c>
      <c r="AF65" s="212">
        <v>0</v>
      </c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23</v>
      </c>
      <c r="B66" s="220" t="s">
        <v>184</v>
      </c>
      <c r="C66" s="265" t="s">
        <v>185</v>
      </c>
      <c r="D66" s="222" t="s">
        <v>108</v>
      </c>
      <c r="E66" s="228">
        <v>17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0.65</v>
      </c>
      <c r="U66" s="222">
        <f>ROUND(E66*T66,2)</f>
        <v>11.05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109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/>
      <c r="B67" s="220"/>
      <c r="C67" s="266" t="s">
        <v>183</v>
      </c>
      <c r="D67" s="224"/>
      <c r="E67" s="229">
        <v>17</v>
      </c>
      <c r="F67" s="233"/>
      <c r="G67" s="233"/>
      <c r="H67" s="233"/>
      <c r="I67" s="233"/>
      <c r="J67" s="233"/>
      <c r="K67" s="233"/>
      <c r="L67" s="233"/>
      <c r="M67" s="233"/>
      <c r="N67" s="222"/>
      <c r="O67" s="222"/>
      <c r="P67" s="222"/>
      <c r="Q67" s="222"/>
      <c r="R67" s="222"/>
      <c r="S67" s="222"/>
      <c r="T67" s="223"/>
      <c r="U67" s="222"/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111</v>
      </c>
      <c r="AF67" s="212">
        <v>0</v>
      </c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 x14ac:dyDescent="0.2">
      <c r="A68" s="213">
        <v>24</v>
      </c>
      <c r="B68" s="220" t="s">
        <v>150</v>
      </c>
      <c r="C68" s="265" t="s">
        <v>151</v>
      </c>
      <c r="D68" s="222" t="s">
        <v>108</v>
      </c>
      <c r="E68" s="228">
        <v>17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21</v>
      </c>
      <c r="M68" s="233">
        <f>G68*(1+L68/100)</f>
        <v>0</v>
      </c>
      <c r="N68" s="222">
        <v>0</v>
      </c>
      <c r="O68" s="222">
        <f>ROUND(E68*N68,5)</f>
        <v>0</v>
      </c>
      <c r="P68" s="222">
        <v>0</v>
      </c>
      <c r="Q68" s="222">
        <f>ROUND(E68*P68,5)</f>
        <v>0</v>
      </c>
      <c r="R68" s="222"/>
      <c r="S68" s="222"/>
      <c r="T68" s="223">
        <v>0.01</v>
      </c>
      <c r="U68" s="222">
        <f>ROUND(E68*T68,2)</f>
        <v>0.17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109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/>
      <c r="B69" s="220"/>
      <c r="C69" s="266" t="s">
        <v>183</v>
      </c>
      <c r="D69" s="224"/>
      <c r="E69" s="229">
        <v>17</v>
      </c>
      <c r="F69" s="233"/>
      <c r="G69" s="233"/>
      <c r="H69" s="233"/>
      <c r="I69" s="233"/>
      <c r="J69" s="233"/>
      <c r="K69" s="233"/>
      <c r="L69" s="233"/>
      <c r="M69" s="233"/>
      <c r="N69" s="222"/>
      <c r="O69" s="222"/>
      <c r="P69" s="222"/>
      <c r="Q69" s="222"/>
      <c r="R69" s="222"/>
      <c r="S69" s="222"/>
      <c r="T69" s="223"/>
      <c r="U69" s="222"/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111</v>
      </c>
      <c r="AF69" s="212">
        <v>0</v>
      </c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>
        <v>25</v>
      </c>
      <c r="B70" s="220" t="s">
        <v>186</v>
      </c>
      <c r="C70" s="265" t="s">
        <v>187</v>
      </c>
      <c r="D70" s="222" t="s">
        <v>139</v>
      </c>
      <c r="E70" s="228">
        <v>170</v>
      </c>
      <c r="F70" s="232"/>
      <c r="G70" s="233">
        <f>ROUND(E70*F70,2)</f>
        <v>0</v>
      </c>
      <c r="H70" s="232"/>
      <c r="I70" s="233">
        <f>ROUND(E70*H70,2)</f>
        <v>0</v>
      </c>
      <c r="J70" s="232"/>
      <c r="K70" s="233">
        <f>ROUND(E70*J70,2)</f>
        <v>0</v>
      </c>
      <c r="L70" s="233">
        <v>21</v>
      </c>
      <c r="M70" s="233">
        <f>G70*(1+L70/100)</f>
        <v>0</v>
      </c>
      <c r="N70" s="222">
        <v>0</v>
      </c>
      <c r="O70" s="222">
        <f>ROUND(E70*N70,5)</f>
        <v>0</v>
      </c>
      <c r="P70" s="222">
        <v>0</v>
      </c>
      <c r="Q70" s="222">
        <f>ROUND(E70*P70,5)</f>
        <v>0</v>
      </c>
      <c r="R70" s="222"/>
      <c r="S70" s="222"/>
      <c r="T70" s="223">
        <v>0.01</v>
      </c>
      <c r="U70" s="222">
        <f>ROUND(E70*T70,2)</f>
        <v>1.7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109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/>
      <c r="B71" s="220"/>
      <c r="C71" s="266" t="s">
        <v>188</v>
      </c>
      <c r="D71" s="224"/>
      <c r="E71" s="229">
        <v>170</v>
      </c>
      <c r="F71" s="233"/>
      <c r="G71" s="233"/>
      <c r="H71" s="233"/>
      <c r="I71" s="233"/>
      <c r="J71" s="233"/>
      <c r="K71" s="233"/>
      <c r="L71" s="233"/>
      <c r="M71" s="233"/>
      <c r="N71" s="222"/>
      <c r="O71" s="222"/>
      <c r="P71" s="222"/>
      <c r="Q71" s="222"/>
      <c r="R71" s="222"/>
      <c r="S71" s="222"/>
      <c r="T71" s="223"/>
      <c r="U71" s="222"/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111</v>
      </c>
      <c r="AF71" s="212">
        <v>0</v>
      </c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>
        <v>26</v>
      </c>
      <c r="B72" s="220" t="s">
        <v>189</v>
      </c>
      <c r="C72" s="265" t="s">
        <v>190</v>
      </c>
      <c r="D72" s="222" t="s">
        <v>139</v>
      </c>
      <c r="E72" s="228">
        <v>170</v>
      </c>
      <c r="F72" s="232"/>
      <c r="G72" s="233">
        <f>ROUND(E72*F72,2)</f>
        <v>0</v>
      </c>
      <c r="H72" s="232"/>
      <c r="I72" s="233">
        <f>ROUND(E72*H72,2)</f>
        <v>0</v>
      </c>
      <c r="J72" s="232"/>
      <c r="K72" s="233">
        <f>ROUND(E72*J72,2)</f>
        <v>0</v>
      </c>
      <c r="L72" s="233">
        <v>21</v>
      </c>
      <c r="M72" s="233">
        <f>G72*(1+L72/100)</f>
        <v>0</v>
      </c>
      <c r="N72" s="222">
        <v>0</v>
      </c>
      <c r="O72" s="222">
        <f>ROUND(E72*N72,5)</f>
        <v>0</v>
      </c>
      <c r="P72" s="222">
        <v>0</v>
      </c>
      <c r="Q72" s="222">
        <f>ROUND(E72*P72,5)</f>
        <v>0</v>
      </c>
      <c r="R72" s="222"/>
      <c r="S72" s="222"/>
      <c r="T72" s="223">
        <v>0.06</v>
      </c>
      <c r="U72" s="222">
        <f>ROUND(E72*T72,2)</f>
        <v>10.199999999999999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109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/>
      <c r="B73" s="220"/>
      <c r="C73" s="266" t="s">
        <v>188</v>
      </c>
      <c r="D73" s="224"/>
      <c r="E73" s="229">
        <v>170</v>
      </c>
      <c r="F73" s="233"/>
      <c r="G73" s="233"/>
      <c r="H73" s="233"/>
      <c r="I73" s="233"/>
      <c r="J73" s="233"/>
      <c r="K73" s="233"/>
      <c r="L73" s="233"/>
      <c r="M73" s="233"/>
      <c r="N73" s="222"/>
      <c r="O73" s="222"/>
      <c r="P73" s="222"/>
      <c r="Q73" s="222"/>
      <c r="R73" s="222"/>
      <c r="S73" s="222"/>
      <c r="T73" s="223"/>
      <c r="U73" s="222"/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111</v>
      </c>
      <c r="AF73" s="212">
        <v>0</v>
      </c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>
        <v>27</v>
      </c>
      <c r="B74" s="220" t="s">
        <v>191</v>
      </c>
      <c r="C74" s="265" t="s">
        <v>192</v>
      </c>
      <c r="D74" s="222" t="s">
        <v>193</v>
      </c>
      <c r="E74" s="228">
        <v>5.0999999999999996</v>
      </c>
      <c r="F74" s="232"/>
      <c r="G74" s="233">
        <f>ROUND(E74*F74,2)</f>
        <v>0</v>
      </c>
      <c r="H74" s="232"/>
      <c r="I74" s="233">
        <f>ROUND(E74*H74,2)</f>
        <v>0</v>
      </c>
      <c r="J74" s="232"/>
      <c r="K74" s="233">
        <f>ROUND(E74*J74,2)</f>
        <v>0</v>
      </c>
      <c r="L74" s="233">
        <v>21</v>
      </c>
      <c r="M74" s="233">
        <f>G74*(1+L74/100)</f>
        <v>0</v>
      </c>
      <c r="N74" s="222">
        <v>1E-3</v>
      </c>
      <c r="O74" s="222">
        <f>ROUND(E74*N74,5)</f>
        <v>5.1000000000000004E-3</v>
      </c>
      <c r="P74" s="222">
        <v>0</v>
      </c>
      <c r="Q74" s="222">
        <f>ROUND(E74*P74,5)</f>
        <v>0</v>
      </c>
      <c r="R74" s="222"/>
      <c r="S74" s="222"/>
      <c r="T74" s="223">
        <v>0</v>
      </c>
      <c r="U74" s="222">
        <f>ROUND(E74*T74,2)</f>
        <v>0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194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/>
      <c r="B75" s="220"/>
      <c r="C75" s="266" t="s">
        <v>195</v>
      </c>
      <c r="D75" s="224"/>
      <c r="E75" s="229">
        <v>5.0999999999999996</v>
      </c>
      <c r="F75" s="233"/>
      <c r="G75" s="233"/>
      <c r="H75" s="233"/>
      <c r="I75" s="233"/>
      <c r="J75" s="233"/>
      <c r="K75" s="233"/>
      <c r="L75" s="233"/>
      <c r="M75" s="233"/>
      <c r="N75" s="222"/>
      <c r="O75" s="222"/>
      <c r="P75" s="222"/>
      <c r="Q75" s="222"/>
      <c r="R75" s="222"/>
      <c r="S75" s="222"/>
      <c r="T75" s="223"/>
      <c r="U75" s="222"/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111</v>
      </c>
      <c r="AF75" s="212">
        <v>0</v>
      </c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x14ac:dyDescent="0.2">
      <c r="A76" s="214" t="s">
        <v>104</v>
      </c>
      <c r="B76" s="221" t="s">
        <v>57</v>
      </c>
      <c r="C76" s="267" t="s">
        <v>58</v>
      </c>
      <c r="D76" s="225"/>
      <c r="E76" s="230"/>
      <c r="F76" s="234"/>
      <c r="G76" s="234">
        <f>SUMIF(AE77:AE96,"&lt;&gt;NOR",G77:G96)</f>
        <v>0</v>
      </c>
      <c r="H76" s="234"/>
      <c r="I76" s="234">
        <f>SUM(I77:I96)</f>
        <v>0</v>
      </c>
      <c r="J76" s="234"/>
      <c r="K76" s="234">
        <f>SUM(K77:K96)</f>
        <v>0</v>
      </c>
      <c r="L76" s="234"/>
      <c r="M76" s="234">
        <f>SUM(M77:M96)</f>
        <v>0</v>
      </c>
      <c r="N76" s="225"/>
      <c r="O76" s="225">
        <f>SUM(O77:O96)</f>
        <v>15.31223</v>
      </c>
      <c r="P76" s="225"/>
      <c r="Q76" s="225">
        <f>SUM(Q77:Q96)</f>
        <v>0</v>
      </c>
      <c r="R76" s="225"/>
      <c r="S76" s="225"/>
      <c r="T76" s="226"/>
      <c r="U76" s="225">
        <f>SUM(U77:U96)</f>
        <v>60.269999999999996</v>
      </c>
      <c r="AE76" t="s">
        <v>105</v>
      </c>
    </row>
    <row r="77" spans="1:60" outlineLevel="1" x14ac:dyDescent="0.2">
      <c r="A77" s="213">
        <v>28</v>
      </c>
      <c r="B77" s="220" t="s">
        <v>196</v>
      </c>
      <c r="C77" s="265" t="s">
        <v>197</v>
      </c>
      <c r="D77" s="222" t="s">
        <v>108</v>
      </c>
      <c r="E77" s="228">
        <v>0.53</v>
      </c>
      <c r="F77" s="232"/>
      <c r="G77" s="233">
        <f>ROUND(E77*F77,2)</f>
        <v>0</v>
      </c>
      <c r="H77" s="232"/>
      <c r="I77" s="233">
        <f>ROUND(E77*H77,2)</f>
        <v>0</v>
      </c>
      <c r="J77" s="232"/>
      <c r="K77" s="233">
        <f>ROUND(E77*J77,2)</f>
        <v>0</v>
      </c>
      <c r="L77" s="233">
        <v>21</v>
      </c>
      <c r="M77" s="233">
        <f>G77*(1+L77/100)</f>
        <v>0</v>
      </c>
      <c r="N77" s="222">
        <v>1.9397</v>
      </c>
      <c r="O77" s="222">
        <f>ROUND(E77*N77,5)</f>
        <v>1.0280400000000001</v>
      </c>
      <c r="P77" s="222">
        <v>0</v>
      </c>
      <c r="Q77" s="222">
        <f>ROUND(E77*P77,5)</f>
        <v>0</v>
      </c>
      <c r="R77" s="222"/>
      <c r="S77" s="222"/>
      <c r="T77" s="223">
        <v>0.96</v>
      </c>
      <c r="U77" s="222">
        <f>ROUND(E77*T77,2)</f>
        <v>0.51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109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/>
      <c r="B78" s="220"/>
      <c r="C78" s="266" t="s">
        <v>198</v>
      </c>
      <c r="D78" s="224"/>
      <c r="E78" s="229">
        <v>0.32</v>
      </c>
      <c r="F78" s="233"/>
      <c r="G78" s="233"/>
      <c r="H78" s="233"/>
      <c r="I78" s="233"/>
      <c r="J78" s="233"/>
      <c r="K78" s="233"/>
      <c r="L78" s="233"/>
      <c r="M78" s="233"/>
      <c r="N78" s="222"/>
      <c r="O78" s="222"/>
      <c r="P78" s="222"/>
      <c r="Q78" s="222"/>
      <c r="R78" s="222"/>
      <c r="S78" s="222"/>
      <c r="T78" s="223"/>
      <c r="U78" s="222"/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111</v>
      </c>
      <c r="AF78" s="212">
        <v>0</v>
      </c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/>
      <c r="B79" s="220"/>
      <c r="C79" s="266" t="s">
        <v>199</v>
      </c>
      <c r="D79" s="224"/>
      <c r="E79" s="229">
        <v>0.16200000000000001</v>
      </c>
      <c r="F79" s="233"/>
      <c r="G79" s="233"/>
      <c r="H79" s="233"/>
      <c r="I79" s="233"/>
      <c r="J79" s="233"/>
      <c r="K79" s="233"/>
      <c r="L79" s="233"/>
      <c r="M79" s="233"/>
      <c r="N79" s="222"/>
      <c r="O79" s="222"/>
      <c r="P79" s="222"/>
      <c r="Q79" s="222"/>
      <c r="R79" s="222"/>
      <c r="S79" s="222"/>
      <c r="T79" s="223"/>
      <c r="U79" s="222"/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111</v>
      </c>
      <c r="AF79" s="212">
        <v>0</v>
      </c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/>
      <c r="B80" s="220"/>
      <c r="C80" s="266" t="s">
        <v>200</v>
      </c>
      <c r="D80" s="224"/>
      <c r="E80" s="229">
        <v>4.8000000000000001E-2</v>
      </c>
      <c r="F80" s="233"/>
      <c r="G80" s="233"/>
      <c r="H80" s="233"/>
      <c r="I80" s="233"/>
      <c r="J80" s="233"/>
      <c r="K80" s="233"/>
      <c r="L80" s="233"/>
      <c r="M80" s="233"/>
      <c r="N80" s="222"/>
      <c r="O80" s="222"/>
      <c r="P80" s="222"/>
      <c r="Q80" s="222"/>
      <c r="R80" s="222"/>
      <c r="S80" s="222"/>
      <c r="T80" s="223"/>
      <c r="U80" s="222"/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111</v>
      </c>
      <c r="AF80" s="212">
        <v>0</v>
      </c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>
        <v>29</v>
      </c>
      <c r="B81" s="220" t="s">
        <v>201</v>
      </c>
      <c r="C81" s="265" t="s">
        <v>202</v>
      </c>
      <c r="D81" s="222" t="s">
        <v>160</v>
      </c>
      <c r="E81" s="228">
        <v>41</v>
      </c>
      <c r="F81" s="232"/>
      <c r="G81" s="233">
        <f>ROUND(E81*F81,2)</f>
        <v>0</v>
      </c>
      <c r="H81" s="232"/>
      <c r="I81" s="233">
        <f>ROUND(E81*H81,2)</f>
        <v>0</v>
      </c>
      <c r="J81" s="232"/>
      <c r="K81" s="233">
        <f>ROUND(E81*J81,2)</f>
        <v>0</v>
      </c>
      <c r="L81" s="233">
        <v>21</v>
      </c>
      <c r="M81" s="233">
        <f>G81*(1+L81/100)</f>
        <v>0</v>
      </c>
      <c r="N81" s="222">
        <v>5.9100000000000003E-3</v>
      </c>
      <c r="O81" s="222">
        <f>ROUND(E81*N81,5)</f>
        <v>0.24231</v>
      </c>
      <c r="P81" s="222">
        <v>0</v>
      </c>
      <c r="Q81" s="222">
        <f>ROUND(E81*P81,5)</f>
        <v>0</v>
      </c>
      <c r="R81" s="222"/>
      <c r="S81" s="222"/>
      <c r="T81" s="223">
        <v>0.81</v>
      </c>
      <c r="U81" s="222">
        <f>ROUND(E81*T81,2)</f>
        <v>33.21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109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/>
      <c r="B82" s="220"/>
      <c r="C82" s="266" t="s">
        <v>203</v>
      </c>
      <c r="D82" s="224"/>
      <c r="E82" s="229">
        <v>20</v>
      </c>
      <c r="F82" s="233"/>
      <c r="G82" s="233"/>
      <c r="H82" s="233"/>
      <c r="I82" s="233"/>
      <c r="J82" s="233"/>
      <c r="K82" s="233"/>
      <c r="L82" s="233"/>
      <c r="M82" s="233"/>
      <c r="N82" s="222"/>
      <c r="O82" s="222"/>
      <c r="P82" s="222"/>
      <c r="Q82" s="222"/>
      <c r="R82" s="222"/>
      <c r="S82" s="222"/>
      <c r="T82" s="223"/>
      <c r="U82" s="222"/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111</v>
      </c>
      <c r="AF82" s="212">
        <v>0</v>
      </c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3"/>
      <c r="B83" s="220"/>
      <c r="C83" s="266" t="s">
        <v>204</v>
      </c>
      <c r="D83" s="224"/>
      <c r="E83" s="229">
        <v>18</v>
      </c>
      <c r="F83" s="233"/>
      <c r="G83" s="233"/>
      <c r="H83" s="233"/>
      <c r="I83" s="233"/>
      <c r="J83" s="233"/>
      <c r="K83" s="233"/>
      <c r="L83" s="233"/>
      <c r="M83" s="233"/>
      <c r="N83" s="222"/>
      <c r="O83" s="222"/>
      <c r="P83" s="222"/>
      <c r="Q83" s="222"/>
      <c r="R83" s="222"/>
      <c r="S83" s="222"/>
      <c r="T83" s="223"/>
      <c r="U83" s="222"/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111</v>
      </c>
      <c r="AF83" s="212">
        <v>0</v>
      </c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3"/>
      <c r="B84" s="220"/>
      <c r="C84" s="266" t="s">
        <v>205</v>
      </c>
      <c r="D84" s="224"/>
      <c r="E84" s="229">
        <v>3</v>
      </c>
      <c r="F84" s="233"/>
      <c r="G84" s="233"/>
      <c r="H84" s="233"/>
      <c r="I84" s="233"/>
      <c r="J84" s="233"/>
      <c r="K84" s="233"/>
      <c r="L84" s="233"/>
      <c r="M84" s="233"/>
      <c r="N84" s="222"/>
      <c r="O84" s="222"/>
      <c r="P84" s="222"/>
      <c r="Q84" s="222"/>
      <c r="R84" s="222"/>
      <c r="S84" s="222"/>
      <c r="T84" s="223"/>
      <c r="U84" s="222"/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111</v>
      </c>
      <c r="AF84" s="212">
        <v>0</v>
      </c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3">
        <v>30</v>
      </c>
      <c r="B85" s="220" t="s">
        <v>206</v>
      </c>
      <c r="C85" s="265" t="s">
        <v>207</v>
      </c>
      <c r="D85" s="222" t="s">
        <v>108</v>
      </c>
      <c r="E85" s="228">
        <v>5.2888000000000002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21</v>
      </c>
      <c r="M85" s="233">
        <f>G85*(1+L85/100)</f>
        <v>0</v>
      </c>
      <c r="N85" s="222">
        <v>2.5249999999999999</v>
      </c>
      <c r="O85" s="222">
        <f>ROUND(E85*N85,5)</f>
        <v>13.35422</v>
      </c>
      <c r="P85" s="222">
        <v>0</v>
      </c>
      <c r="Q85" s="222">
        <f>ROUND(E85*P85,5)</f>
        <v>0</v>
      </c>
      <c r="R85" s="222"/>
      <c r="S85" s="222"/>
      <c r="T85" s="223">
        <v>0.48</v>
      </c>
      <c r="U85" s="222">
        <f>ROUND(E85*T85,2)</f>
        <v>2.54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109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/>
      <c r="B86" s="220"/>
      <c r="C86" s="266" t="s">
        <v>208</v>
      </c>
      <c r="D86" s="224"/>
      <c r="E86" s="229">
        <v>3.52</v>
      </c>
      <c r="F86" s="233"/>
      <c r="G86" s="233"/>
      <c r="H86" s="233"/>
      <c r="I86" s="233"/>
      <c r="J86" s="233"/>
      <c r="K86" s="233"/>
      <c r="L86" s="233"/>
      <c r="M86" s="233"/>
      <c r="N86" s="222"/>
      <c r="O86" s="222"/>
      <c r="P86" s="222"/>
      <c r="Q86" s="222"/>
      <c r="R86" s="222"/>
      <c r="S86" s="222"/>
      <c r="T86" s="223"/>
      <c r="U86" s="222"/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111</v>
      </c>
      <c r="AF86" s="212">
        <v>0</v>
      </c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3"/>
      <c r="B87" s="220"/>
      <c r="C87" s="266" t="s">
        <v>209</v>
      </c>
      <c r="D87" s="224"/>
      <c r="E87" s="229">
        <v>1.4256</v>
      </c>
      <c r="F87" s="233"/>
      <c r="G87" s="233"/>
      <c r="H87" s="233"/>
      <c r="I87" s="233"/>
      <c r="J87" s="233"/>
      <c r="K87" s="233"/>
      <c r="L87" s="233"/>
      <c r="M87" s="233"/>
      <c r="N87" s="222"/>
      <c r="O87" s="222"/>
      <c r="P87" s="222"/>
      <c r="Q87" s="222"/>
      <c r="R87" s="222"/>
      <c r="S87" s="222"/>
      <c r="T87" s="223"/>
      <c r="U87" s="222"/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111</v>
      </c>
      <c r="AF87" s="212">
        <v>0</v>
      </c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/>
      <c r="B88" s="220"/>
      <c r="C88" s="266" t="s">
        <v>210</v>
      </c>
      <c r="D88" s="224"/>
      <c r="E88" s="229">
        <v>0.34320000000000001</v>
      </c>
      <c r="F88" s="233"/>
      <c r="G88" s="233"/>
      <c r="H88" s="233"/>
      <c r="I88" s="233"/>
      <c r="J88" s="233"/>
      <c r="K88" s="233"/>
      <c r="L88" s="233"/>
      <c r="M88" s="233"/>
      <c r="N88" s="222"/>
      <c r="O88" s="222"/>
      <c r="P88" s="222"/>
      <c r="Q88" s="222"/>
      <c r="R88" s="222"/>
      <c r="S88" s="222"/>
      <c r="T88" s="223"/>
      <c r="U88" s="222"/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111</v>
      </c>
      <c r="AF88" s="212">
        <v>0</v>
      </c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3">
        <v>31</v>
      </c>
      <c r="B89" s="220" t="s">
        <v>211</v>
      </c>
      <c r="C89" s="265" t="s">
        <v>212</v>
      </c>
      <c r="D89" s="222" t="s">
        <v>139</v>
      </c>
      <c r="E89" s="228">
        <v>17.52</v>
      </c>
      <c r="F89" s="232"/>
      <c r="G89" s="233">
        <f>ROUND(E89*F89,2)</f>
        <v>0</v>
      </c>
      <c r="H89" s="232"/>
      <c r="I89" s="233">
        <f>ROUND(E89*H89,2)</f>
        <v>0</v>
      </c>
      <c r="J89" s="232"/>
      <c r="K89" s="233">
        <f>ROUND(E89*J89,2)</f>
        <v>0</v>
      </c>
      <c r="L89" s="233">
        <v>21</v>
      </c>
      <c r="M89" s="233">
        <f>G89*(1+L89/100)</f>
        <v>0</v>
      </c>
      <c r="N89" s="222">
        <v>3.925E-2</v>
      </c>
      <c r="O89" s="222">
        <f>ROUND(E89*N89,5)</f>
        <v>0.68766000000000005</v>
      </c>
      <c r="P89" s="222">
        <v>0</v>
      </c>
      <c r="Q89" s="222">
        <f>ROUND(E89*P89,5)</f>
        <v>0</v>
      </c>
      <c r="R89" s="222"/>
      <c r="S89" s="222"/>
      <c r="T89" s="223">
        <v>1.05</v>
      </c>
      <c r="U89" s="222">
        <f>ROUND(E89*T89,2)</f>
        <v>18.399999999999999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109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/>
      <c r="B90" s="220"/>
      <c r="C90" s="266" t="s">
        <v>213</v>
      </c>
      <c r="D90" s="224"/>
      <c r="E90" s="229">
        <v>9.6</v>
      </c>
      <c r="F90" s="233"/>
      <c r="G90" s="233"/>
      <c r="H90" s="233"/>
      <c r="I90" s="233"/>
      <c r="J90" s="233"/>
      <c r="K90" s="233"/>
      <c r="L90" s="233"/>
      <c r="M90" s="233"/>
      <c r="N90" s="222"/>
      <c r="O90" s="222"/>
      <c r="P90" s="222"/>
      <c r="Q90" s="222"/>
      <c r="R90" s="222"/>
      <c r="S90" s="222"/>
      <c r="T90" s="223"/>
      <c r="U90" s="222"/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111</v>
      </c>
      <c r="AF90" s="212">
        <v>0</v>
      </c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3"/>
      <c r="B91" s="220"/>
      <c r="C91" s="266" t="s">
        <v>214</v>
      </c>
      <c r="D91" s="224"/>
      <c r="E91" s="229">
        <v>6.48</v>
      </c>
      <c r="F91" s="233"/>
      <c r="G91" s="233"/>
      <c r="H91" s="233"/>
      <c r="I91" s="233"/>
      <c r="J91" s="233"/>
      <c r="K91" s="233"/>
      <c r="L91" s="233"/>
      <c r="M91" s="233"/>
      <c r="N91" s="222"/>
      <c r="O91" s="222"/>
      <c r="P91" s="222"/>
      <c r="Q91" s="222"/>
      <c r="R91" s="222"/>
      <c r="S91" s="222"/>
      <c r="T91" s="223"/>
      <c r="U91" s="222"/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111</v>
      </c>
      <c r="AF91" s="212">
        <v>0</v>
      </c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/>
      <c r="B92" s="220"/>
      <c r="C92" s="266" t="s">
        <v>215</v>
      </c>
      <c r="D92" s="224"/>
      <c r="E92" s="229">
        <v>1.44</v>
      </c>
      <c r="F92" s="233"/>
      <c r="G92" s="233"/>
      <c r="H92" s="233"/>
      <c r="I92" s="233"/>
      <c r="J92" s="233"/>
      <c r="K92" s="233"/>
      <c r="L92" s="233"/>
      <c r="M92" s="233"/>
      <c r="N92" s="222"/>
      <c r="O92" s="222"/>
      <c r="P92" s="222"/>
      <c r="Q92" s="222"/>
      <c r="R92" s="222"/>
      <c r="S92" s="222"/>
      <c r="T92" s="223"/>
      <c r="U92" s="222"/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111</v>
      </c>
      <c r="AF92" s="212">
        <v>0</v>
      </c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3">
        <v>32</v>
      </c>
      <c r="B93" s="220" t="s">
        <v>216</v>
      </c>
      <c r="C93" s="265" t="s">
        <v>217</v>
      </c>
      <c r="D93" s="222" t="s">
        <v>139</v>
      </c>
      <c r="E93" s="228">
        <v>17.52</v>
      </c>
      <c r="F93" s="232"/>
      <c r="G93" s="233">
        <f>ROUND(E93*F93,2)</f>
        <v>0</v>
      </c>
      <c r="H93" s="232"/>
      <c r="I93" s="233">
        <f>ROUND(E93*H93,2)</f>
        <v>0</v>
      </c>
      <c r="J93" s="232"/>
      <c r="K93" s="233">
        <f>ROUND(E93*J93,2)</f>
        <v>0</v>
      </c>
      <c r="L93" s="233">
        <v>21</v>
      </c>
      <c r="M93" s="233">
        <f>G93*(1+L93/100)</f>
        <v>0</v>
      </c>
      <c r="N93" s="222">
        <v>0</v>
      </c>
      <c r="O93" s="222">
        <f>ROUND(E93*N93,5)</f>
        <v>0</v>
      </c>
      <c r="P93" s="222">
        <v>0</v>
      </c>
      <c r="Q93" s="222">
        <f>ROUND(E93*P93,5)</f>
        <v>0</v>
      </c>
      <c r="R93" s="222"/>
      <c r="S93" s="222"/>
      <c r="T93" s="223">
        <v>0.32</v>
      </c>
      <c r="U93" s="222">
        <f>ROUND(E93*T93,2)</f>
        <v>5.61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109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/>
      <c r="B94" s="220"/>
      <c r="C94" s="266" t="s">
        <v>213</v>
      </c>
      <c r="D94" s="224"/>
      <c r="E94" s="229">
        <v>9.6</v>
      </c>
      <c r="F94" s="233"/>
      <c r="G94" s="233"/>
      <c r="H94" s="233"/>
      <c r="I94" s="233"/>
      <c r="J94" s="233"/>
      <c r="K94" s="233"/>
      <c r="L94" s="233"/>
      <c r="M94" s="233"/>
      <c r="N94" s="222"/>
      <c r="O94" s="222"/>
      <c r="P94" s="222"/>
      <c r="Q94" s="222"/>
      <c r="R94" s="222"/>
      <c r="S94" s="222"/>
      <c r="T94" s="223"/>
      <c r="U94" s="222"/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111</v>
      </c>
      <c r="AF94" s="212">
        <v>0</v>
      </c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/>
      <c r="B95" s="220"/>
      <c r="C95" s="266" t="s">
        <v>214</v>
      </c>
      <c r="D95" s="224"/>
      <c r="E95" s="229">
        <v>6.48</v>
      </c>
      <c r="F95" s="233"/>
      <c r="G95" s="233"/>
      <c r="H95" s="233"/>
      <c r="I95" s="233"/>
      <c r="J95" s="233"/>
      <c r="K95" s="233"/>
      <c r="L95" s="233"/>
      <c r="M95" s="233"/>
      <c r="N95" s="222"/>
      <c r="O95" s="222"/>
      <c r="P95" s="222"/>
      <c r="Q95" s="222"/>
      <c r="R95" s="222"/>
      <c r="S95" s="222"/>
      <c r="T95" s="223"/>
      <c r="U95" s="222"/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111</v>
      </c>
      <c r="AF95" s="212">
        <v>0</v>
      </c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3"/>
      <c r="B96" s="220"/>
      <c r="C96" s="266" t="s">
        <v>215</v>
      </c>
      <c r="D96" s="224"/>
      <c r="E96" s="229">
        <v>1.44</v>
      </c>
      <c r="F96" s="233"/>
      <c r="G96" s="233"/>
      <c r="H96" s="233"/>
      <c r="I96" s="233"/>
      <c r="J96" s="233"/>
      <c r="K96" s="233"/>
      <c r="L96" s="233"/>
      <c r="M96" s="233"/>
      <c r="N96" s="222"/>
      <c r="O96" s="222"/>
      <c r="P96" s="222"/>
      <c r="Q96" s="222"/>
      <c r="R96" s="222"/>
      <c r="S96" s="222"/>
      <c r="T96" s="223"/>
      <c r="U96" s="222"/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111</v>
      </c>
      <c r="AF96" s="212">
        <v>0</v>
      </c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x14ac:dyDescent="0.2">
      <c r="A97" s="214" t="s">
        <v>104</v>
      </c>
      <c r="B97" s="221" t="s">
        <v>59</v>
      </c>
      <c r="C97" s="267" t="s">
        <v>60</v>
      </c>
      <c r="D97" s="225"/>
      <c r="E97" s="230"/>
      <c r="F97" s="234"/>
      <c r="G97" s="234">
        <f>SUMIF(AE98:AE113,"&lt;&gt;NOR",G98:G113)</f>
        <v>0</v>
      </c>
      <c r="H97" s="234"/>
      <c r="I97" s="234">
        <f>SUM(I98:I113)</f>
        <v>0</v>
      </c>
      <c r="J97" s="234"/>
      <c r="K97" s="234">
        <f>SUM(K98:K113)</f>
        <v>0</v>
      </c>
      <c r="L97" s="234"/>
      <c r="M97" s="234">
        <f>SUM(M98:M113)</f>
        <v>0</v>
      </c>
      <c r="N97" s="225"/>
      <c r="O97" s="225">
        <f>SUM(O98:O113)</f>
        <v>0.79298999999999986</v>
      </c>
      <c r="P97" s="225"/>
      <c r="Q97" s="225">
        <f>SUM(Q98:Q113)</f>
        <v>0</v>
      </c>
      <c r="R97" s="225"/>
      <c r="S97" s="225"/>
      <c r="T97" s="226"/>
      <c r="U97" s="225">
        <f>SUM(U98:U113)</f>
        <v>51.59</v>
      </c>
      <c r="AE97" t="s">
        <v>105</v>
      </c>
    </row>
    <row r="98" spans="1:60" outlineLevel="1" x14ac:dyDescent="0.2">
      <c r="A98" s="213">
        <v>33</v>
      </c>
      <c r="B98" s="220" t="s">
        <v>218</v>
      </c>
      <c r="C98" s="265" t="s">
        <v>219</v>
      </c>
      <c r="D98" s="222" t="s">
        <v>160</v>
      </c>
      <c r="E98" s="228">
        <v>38</v>
      </c>
      <c r="F98" s="232"/>
      <c r="G98" s="233">
        <f>ROUND(E98*F98,2)</f>
        <v>0</v>
      </c>
      <c r="H98" s="232"/>
      <c r="I98" s="233">
        <f>ROUND(E98*H98,2)</f>
        <v>0</v>
      </c>
      <c r="J98" s="232"/>
      <c r="K98" s="233">
        <f>ROUND(E98*J98,2)</f>
        <v>0</v>
      </c>
      <c r="L98" s="233">
        <v>21</v>
      </c>
      <c r="M98" s="233">
        <f>G98*(1+L98/100)</f>
        <v>0</v>
      </c>
      <c r="N98" s="222">
        <v>7.0200000000000002E-3</v>
      </c>
      <c r="O98" s="222">
        <f>ROUND(E98*N98,5)</f>
        <v>0.26676</v>
      </c>
      <c r="P98" s="222">
        <v>0</v>
      </c>
      <c r="Q98" s="222">
        <f>ROUND(E98*P98,5)</f>
        <v>0</v>
      </c>
      <c r="R98" s="222"/>
      <c r="S98" s="222"/>
      <c r="T98" s="223">
        <v>0.36</v>
      </c>
      <c r="U98" s="222">
        <f>ROUND(E98*T98,2)</f>
        <v>13.68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109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3"/>
      <c r="B99" s="220"/>
      <c r="C99" s="266" t="s">
        <v>220</v>
      </c>
      <c r="D99" s="224"/>
      <c r="E99" s="229">
        <v>38</v>
      </c>
      <c r="F99" s="233"/>
      <c r="G99" s="233"/>
      <c r="H99" s="233"/>
      <c r="I99" s="233"/>
      <c r="J99" s="233"/>
      <c r="K99" s="233"/>
      <c r="L99" s="233"/>
      <c r="M99" s="233"/>
      <c r="N99" s="222"/>
      <c r="O99" s="222"/>
      <c r="P99" s="222"/>
      <c r="Q99" s="222"/>
      <c r="R99" s="222"/>
      <c r="S99" s="222"/>
      <c r="T99" s="223"/>
      <c r="U99" s="222"/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111</v>
      </c>
      <c r="AF99" s="212">
        <v>0</v>
      </c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3">
        <v>34</v>
      </c>
      <c r="B100" s="220" t="s">
        <v>221</v>
      </c>
      <c r="C100" s="265" t="s">
        <v>222</v>
      </c>
      <c r="D100" s="222" t="s">
        <v>193</v>
      </c>
      <c r="E100" s="228">
        <v>311.85840000000002</v>
      </c>
      <c r="F100" s="232"/>
      <c r="G100" s="233">
        <f>ROUND(E100*F100,2)</f>
        <v>0</v>
      </c>
      <c r="H100" s="232"/>
      <c r="I100" s="233">
        <f>ROUND(E100*H100,2)</f>
        <v>0</v>
      </c>
      <c r="J100" s="232"/>
      <c r="K100" s="233">
        <f>ROUND(E100*J100,2)</f>
        <v>0</v>
      </c>
      <c r="L100" s="233">
        <v>21</v>
      </c>
      <c r="M100" s="233">
        <f>G100*(1+L100/100)</f>
        <v>0</v>
      </c>
      <c r="N100" s="222">
        <v>5.0000000000000002E-5</v>
      </c>
      <c r="O100" s="222">
        <f>ROUND(E100*N100,5)</f>
        <v>1.559E-2</v>
      </c>
      <c r="P100" s="222">
        <v>0</v>
      </c>
      <c r="Q100" s="222">
        <f>ROUND(E100*P100,5)</f>
        <v>0</v>
      </c>
      <c r="R100" s="222"/>
      <c r="S100" s="222"/>
      <c r="T100" s="223">
        <v>0.1</v>
      </c>
      <c r="U100" s="222">
        <f>ROUND(E100*T100,2)</f>
        <v>31.19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109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/>
      <c r="B101" s="220"/>
      <c r="C101" s="266" t="s">
        <v>223</v>
      </c>
      <c r="D101" s="224"/>
      <c r="E101" s="229">
        <v>311.85840000000002</v>
      </c>
      <c r="F101" s="233"/>
      <c r="G101" s="233"/>
      <c r="H101" s="233"/>
      <c r="I101" s="233"/>
      <c r="J101" s="233"/>
      <c r="K101" s="233"/>
      <c r="L101" s="233"/>
      <c r="M101" s="233"/>
      <c r="N101" s="222"/>
      <c r="O101" s="222"/>
      <c r="P101" s="222"/>
      <c r="Q101" s="222"/>
      <c r="R101" s="222"/>
      <c r="S101" s="222"/>
      <c r="T101" s="223"/>
      <c r="U101" s="22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111</v>
      </c>
      <c r="AF101" s="212">
        <v>0</v>
      </c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3">
        <v>35</v>
      </c>
      <c r="B102" s="220" t="s">
        <v>224</v>
      </c>
      <c r="C102" s="265" t="s">
        <v>225</v>
      </c>
      <c r="D102" s="222" t="s">
        <v>226</v>
      </c>
      <c r="E102" s="228">
        <v>78.16</v>
      </c>
      <c r="F102" s="232"/>
      <c r="G102" s="233">
        <f>ROUND(E102*F102,2)</f>
        <v>0</v>
      </c>
      <c r="H102" s="232"/>
      <c r="I102" s="233">
        <f>ROUND(E102*H102,2)</f>
        <v>0</v>
      </c>
      <c r="J102" s="232"/>
      <c r="K102" s="233">
        <f>ROUND(E102*J102,2)</f>
        <v>0</v>
      </c>
      <c r="L102" s="233">
        <v>21</v>
      </c>
      <c r="M102" s="233">
        <f>G102*(1+L102/100)</f>
        <v>0</v>
      </c>
      <c r="N102" s="222">
        <v>4.0000000000000001E-3</v>
      </c>
      <c r="O102" s="222">
        <f>ROUND(E102*N102,5)</f>
        <v>0.31263999999999997</v>
      </c>
      <c r="P102" s="222">
        <v>0</v>
      </c>
      <c r="Q102" s="222">
        <f>ROUND(E102*P102,5)</f>
        <v>0</v>
      </c>
      <c r="R102" s="222"/>
      <c r="S102" s="222"/>
      <c r="T102" s="223">
        <v>0</v>
      </c>
      <c r="U102" s="222">
        <f>ROUND(E102*T102,2)</f>
        <v>0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194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3"/>
      <c r="B103" s="220"/>
      <c r="C103" s="266" t="s">
        <v>227</v>
      </c>
      <c r="D103" s="224"/>
      <c r="E103" s="229">
        <v>61.2</v>
      </c>
      <c r="F103" s="233"/>
      <c r="G103" s="233"/>
      <c r="H103" s="233"/>
      <c r="I103" s="233"/>
      <c r="J103" s="233"/>
      <c r="K103" s="233"/>
      <c r="L103" s="233"/>
      <c r="M103" s="233"/>
      <c r="N103" s="222"/>
      <c r="O103" s="222"/>
      <c r="P103" s="222"/>
      <c r="Q103" s="222"/>
      <c r="R103" s="222"/>
      <c r="S103" s="222"/>
      <c r="T103" s="223"/>
      <c r="U103" s="222"/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111</v>
      </c>
      <c r="AF103" s="212">
        <v>0</v>
      </c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3"/>
      <c r="B104" s="220"/>
      <c r="C104" s="266" t="s">
        <v>228</v>
      </c>
      <c r="D104" s="224"/>
      <c r="E104" s="229">
        <v>16.96</v>
      </c>
      <c r="F104" s="233"/>
      <c r="G104" s="233"/>
      <c r="H104" s="233"/>
      <c r="I104" s="233"/>
      <c r="J104" s="233"/>
      <c r="K104" s="233"/>
      <c r="L104" s="233"/>
      <c r="M104" s="233"/>
      <c r="N104" s="222"/>
      <c r="O104" s="222"/>
      <c r="P104" s="222"/>
      <c r="Q104" s="222"/>
      <c r="R104" s="222"/>
      <c r="S104" s="222"/>
      <c r="T104" s="223"/>
      <c r="U104" s="22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111</v>
      </c>
      <c r="AF104" s="212">
        <v>0</v>
      </c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ht="22.5" outlineLevel="1" x14ac:dyDescent="0.2">
      <c r="A105" s="213">
        <v>36</v>
      </c>
      <c r="B105" s="220" t="s">
        <v>229</v>
      </c>
      <c r="C105" s="265" t="s">
        <v>230</v>
      </c>
      <c r="D105" s="222" t="s">
        <v>160</v>
      </c>
      <c r="E105" s="228">
        <v>18</v>
      </c>
      <c r="F105" s="232"/>
      <c r="G105" s="233">
        <f>ROUND(E105*F105,2)</f>
        <v>0</v>
      </c>
      <c r="H105" s="232"/>
      <c r="I105" s="233">
        <f>ROUND(E105*H105,2)</f>
        <v>0</v>
      </c>
      <c r="J105" s="232"/>
      <c r="K105" s="233">
        <f>ROUND(E105*J105,2)</f>
        <v>0</v>
      </c>
      <c r="L105" s="233">
        <v>21</v>
      </c>
      <c r="M105" s="233">
        <f>G105*(1+L105/100)</f>
        <v>0</v>
      </c>
      <c r="N105" s="222">
        <v>4.0000000000000001E-3</v>
      </c>
      <c r="O105" s="222">
        <f>ROUND(E105*N105,5)</f>
        <v>7.1999999999999995E-2</v>
      </c>
      <c r="P105" s="222">
        <v>0</v>
      </c>
      <c r="Q105" s="222">
        <f>ROUND(E105*P105,5)</f>
        <v>0</v>
      </c>
      <c r="R105" s="222"/>
      <c r="S105" s="222"/>
      <c r="T105" s="223">
        <v>0</v>
      </c>
      <c r="U105" s="222">
        <f>ROUND(E105*T105,2)</f>
        <v>0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194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3"/>
      <c r="B106" s="220"/>
      <c r="C106" s="268" t="s">
        <v>231</v>
      </c>
      <c r="D106" s="227"/>
      <c r="E106" s="231"/>
      <c r="F106" s="235"/>
      <c r="G106" s="236"/>
      <c r="H106" s="233"/>
      <c r="I106" s="233"/>
      <c r="J106" s="233"/>
      <c r="K106" s="233"/>
      <c r="L106" s="233"/>
      <c r="M106" s="233"/>
      <c r="N106" s="222"/>
      <c r="O106" s="222"/>
      <c r="P106" s="222"/>
      <c r="Q106" s="222"/>
      <c r="R106" s="222"/>
      <c r="S106" s="222"/>
      <c r="T106" s="223"/>
      <c r="U106" s="22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232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5" t="str">
        <f>C106</f>
        <v>Vč. víčka, uchycení pro lanka.</v>
      </c>
      <c r="BB106" s="212"/>
      <c r="BC106" s="212"/>
      <c r="BD106" s="212"/>
      <c r="BE106" s="212"/>
      <c r="BF106" s="212"/>
      <c r="BG106" s="212"/>
      <c r="BH106" s="212"/>
    </row>
    <row r="107" spans="1:60" ht="22.5" outlineLevel="1" x14ac:dyDescent="0.2">
      <c r="A107" s="213">
        <v>37</v>
      </c>
      <c r="B107" s="220" t="s">
        <v>233</v>
      </c>
      <c r="C107" s="265" t="s">
        <v>234</v>
      </c>
      <c r="D107" s="222" t="s">
        <v>160</v>
      </c>
      <c r="E107" s="228">
        <v>20</v>
      </c>
      <c r="F107" s="232"/>
      <c r="G107" s="233">
        <f>ROUND(E107*F107,2)</f>
        <v>0</v>
      </c>
      <c r="H107" s="232"/>
      <c r="I107" s="233">
        <f>ROUND(E107*H107,2)</f>
        <v>0</v>
      </c>
      <c r="J107" s="232"/>
      <c r="K107" s="233">
        <f>ROUND(E107*J107,2)</f>
        <v>0</v>
      </c>
      <c r="L107" s="233">
        <v>21</v>
      </c>
      <c r="M107" s="233">
        <f>G107*(1+L107/100)</f>
        <v>0</v>
      </c>
      <c r="N107" s="222">
        <v>6.3E-3</v>
      </c>
      <c r="O107" s="222">
        <f>ROUND(E107*N107,5)</f>
        <v>0.126</v>
      </c>
      <c r="P107" s="222">
        <v>0</v>
      </c>
      <c r="Q107" s="222">
        <f>ROUND(E107*P107,5)</f>
        <v>0</v>
      </c>
      <c r="R107" s="222"/>
      <c r="S107" s="222"/>
      <c r="T107" s="223">
        <v>0</v>
      </c>
      <c r="U107" s="222">
        <f>ROUND(E107*T107,2)</f>
        <v>0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194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3"/>
      <c r="B108" s="220"/>
      <c r="C108" s="268" t="s">
        <v>231</v>
      </c>
      <c r="D108" s="227"/>
      <c r="E108" s="231"/>
      <c r="F108" s="235"/>
      <c r="G108" s="236"/>
      <c r="H108" s="233"/>
      <c r="I108" s="233"/>
      <c r="J108" s="233"/>
      <c r="K108" s="233"/>
      <c r="L108" s="233"/>
      <c r="M108" s="233"/>
      <c r="N108" s="222"/>
      <c r="O108" s="222"/>
      <c r="P108" s="222"/>
      <c r="Q108" s="222"/>
      <c r="R108" s="222"/>
      <c r="S108" s="222"/>
      <c r="T108" s="223"/>
      <c r="U108" s="22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232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5" t="str">
        <f>C108</f>
        <v>Vč. víčka, uchycení pro lanka.</v>
      </c>
      <c r="BB108" s="212"/>
      <c r="BC108" s="212"/>
      <c r="BD108" s="212"/>
      <c r="BE108" s="212"/>
      <c r="BF108" s="212"/>
      <c r="BG108" s="212"/>
      <c r="BH108" s="212"/>
    </row>
    <row r="109" spans="1:60" ht="22.5" outlineLevel="1" x14ac:dyDescent="0.2">
      <c r="A109" s="213">
        <v>38</v>
      </c>
      <c r="B109" s="220" t="s">
        <v>235</v>
      </c>
      <c r="C109" s="265" t="s">
        <v>236</v>
      </c>
      <c r="D109" s="222" t="s">
        <v>139</v>
      </c>
      <c r="E109" s="228">
        <v>387.2</v>
      </c>
      <c r="F109" s="232"/>
      <c r="G109" s="233">
        <f>ROUND(E109*F109,2)</f>
        <v>0</v>
      </c>
      <c r="H109" s="232"/>
      <c r="I109" s="233">
        <f>ROUND(E109*H109,2)</f>
        <v>0</v>
      </c>
      <c r="J109" s="232"/>
      <c r="K109" s="233">
        <f>ROUND(E109*J109,2)</f>
        <v>0</v>
      </c>
      <c r="L109" s="233">
        <v>21</v>
      </c>
      <c r="M109" s="233">
        <f>G109*(1+L109/100)</f>
        <v>0</v>
      </c>
      <c r="N109" s="222">
        <v>0</v>
      </c>
      <c r="O109" s="222">
        <f>ROUND(E109*N109,5)</f>
        <v>0</v>
      </c>
      <c r="P109" s="222">
        <v>0</v>
      </c>
      <c r="Q109" s="222">
        <f>ROUND(E109*P109,5)</f>
        <v>0</v>
      </c>
      <c r="R109" s="222"/>
      <c r="S109" s="222"/>
      <c r="T109" s="223">
        <v>0</v>
      </c>
      <c r="U109" s="222">
        <f>ROUND(E109*T109,2)</f>
        <v>0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194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3"/>
      <c r="B110" s="220"/>
      <c r="C110" s="266" t="s">
        <v>237</v>
      </c>
      <c r="D110" s="224"/>
      <c r="E110" s="229">
        <v>243.2</v>
      </c>
      <c r="F110" s="233"/>
      <c r="G110" s="233"/>
      <c r="H110" s="233"/>
      <c r="I110" s="233"/>
      <c r="J110" s="233"/>
      <c r="K110" s="233"/>
      <c r="L110" s="233"/>
      <c r="M110" s="233"/>
      <c r="N110" s="222"/>
      <c r="O110" s="222"/>
      <c r="P110" s="222"/>
      <c r="Q110" s="222"/>
      <c r="R110" s="222"/>
      <c r="S110" s="222"/>
      <c r="T110" s="223"/>
      <c r="U110" s="222"/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111</v>
      </c>
      <c r="AF110" s="212">
        <v>0</v>
      </c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3"/>
      <c r="B111" s="220"/>
      <c r="C111" s="266" t="s">
        <v>238</v>
      </c>
      <c r="D111" s="224"/>
      <c r="E111" s="229">
        <v>144</v>
      </c>
      <c r="F111" s="233"/>
      <c r="G111" s="233"/>
      <c r="H111" s="233"/>
      <c r="I111" s="233"/>
      <c r="J111" s="233"/>
      <c r="K111" s="233"/>
      <c r="L111" s="233"/>
      <c r="M111" s="233"/>
      <c r="N111" s="222"/>
      <c r="O111" s="222"/>
      <c r="P111" s="222"/>
      <c r="Q111" s="222"/>
      <c r="R111" s="222"/>
      <c r="S111" s="222"/>
      <c r="T111" s="223"/>
      <c r="U111" s="222"/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111</v>
      </c>
      <c r="AF111" s="212">
        <v>0</v>
      </c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3">
        <v>39</v>
      </c>
      <c r="B112" s="220" t="s">
        <v>239</v>
      </c>
      <c r="C112" s="265" t="s">
        <v>240</v>
      </c>
      <c r="D112" s="222" t="s">
        <v>160</v>
      </c>
      <c r="E112" s="228">
        <v>2</v>
      </c>
      <c r="F112" s="232"/>
      <c r="G112" s="233">
        <f>ROUND(E112*F112,2)</f>
        <v>0</v>
      </c>
      <c r="H112" s="232"/>
      <c r="I112" s="233">
        <f>ROUND(E112*H112,2)</f>
        <v>0</v>
      </c>
      <c r="J112" s="232"/>
      <c r="K112" s="233">
        <f>ROUND(E112*J112,2)</f>
        <v>0</v>
      </c>
      <c r="L112" s="233">
        <v>21</v>
      </c>
      <c r="M112" s="233">
        <f>G112*(1+L112/100)</f>
        <v>0</v>
      </c>
      <c r="N112" s="222">
        <v>0</v>
      </c>
      <c r="O112" s="222">
        <f>ROUND(E112*N112,5)</f>
        <v>0</v>
      </c>
      <c r="P112" s="222">
        <v>0</v>
      </c>
      <c r="Q112" s="222">
        <f>ROUND(E112*P112,5)</f>
        <v>0</v>
      </c>
      <c r="R112" s="222"/>
      <c r="S112" s="222"/>
      <c r="T112" s="223">
        <v>3.36</v>
      </c>
      <c r="U112" s="222">
        <f>ROUND(E112*T112,2)</f>
        <v>6.72</v>
      </c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109</v>
      </c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3">
        <v>40</v>
      </c>
      <c r="B113" s="220" t="s">
        <v>241</v>
      </c>
      <c r="C113" s="265" t="s">
        <v>242</v>
      </c>
      <c r="D113" s="222" t="s">
        <v>160</v>
      </c>
      <c r="E113" s="228">
        <v>2</v>
      </c>
      <c r="F113" s="232"/>
      <c r="G113" s="233">
        <f>ROUND(E113*F113,2)</f>
        <v>0</v>
      </c>
      <c r="H113" s="232"/>
      <c r="I113" s="233">
        <f>ROUND(E113*H113,2)</f>
        <v>0</v>
      </c>
      <c r="J113" s="232"/>
      <c r="K113" s="233">
        <f>ROUND(E113*J113,2)</f>
        <v>0</v>
      </c>
      <c r="L113" s="233">
        <v>21</v>
      </c>
      <c r="M113" s="233">
        <f>G113*(1+L113/100)</f>
        <v>0</v>
      </c>
      <c r="N113" s="222">
        <v>0</v>
      </c>
      <c r="O113" s="222">
        <f>ROUND(E113*N113,5)</f>
        <v>0</v>
      </c>
      <c r="P113" s="222">
        <v>0</v>
      </c>
      <c r="Q113" s="222">
        <f>ROUND(E113*P113,5)</f>
        <v>0</v>
      </c>
      <c r="R113" s="222"/>
      <c r="S113" s="222"/>
      <c r="T113" s="223">
        <v>0</v>
      </c>
      <c r="U113" s="222">
        <f>ROUND(E113*T113,2)</f>
        <v>0</v>
      </c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194</v>
      </c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x14ac:dyDescent="0.2">
      <c r="A114" s="214" t="s">
        <v>104</v>
      </c>
      <c r="B114" s="221" t="s">
        <v>61</v>
      </c>
      <c r="C114" s="267" t="s">
        <v>62</v>
      </c>
      <c r="D114" s="225"/>
      <c r="E114" s="230"/>
      <c r="F114" s="234"/>
      <c r="G114" s="234">
        <f>SUMIF(AE115:AE126,"&lt;&gt;NOR",G115:G126)</f>
        <v>0</v>
      </c>
      <c r="H114" s="234"/>
      <c r="I114" s="234">
        <f>SUM(I115:I126)</f>
        <v>0</v>
      </c>
      <c r="J114" s="234"/>
      <c r="K114" s="234">
        <f>SUM(K115:K126)</f>
        <v>0</v>
      </c>
      <c r="L114" s="234"/>
      <c r="M114" s="234">
        <f>SUM(M115:M126)</f>
        <v>0</v>
      </c>
      <c r="N114" s="225"/>
      <c r="O114" s="225">
        <f>SUM(O115:O126)</f>
        <v>476.91503999999998</v>
      </c>
      <c r="P114" s="225"/>
      <c r="Q114" s="225">
        <f>SUM(Q115:Q126)</f>
        <v>0</v>
      </c>
      <c r="R114" s="225"/>
      <c r="S114" s="225"/>
      <c r="T114" s="226"/>
      <c r="U114" s="225">
        <f>SUM(U115:U126)</f>
        <v>103.67999999999999</v>
      </c>
      <c r="AE114" t="s">
        <v>105</v>
      </c>
    </row>
    <row r="115" spans="1:60" ht="22.5" outlineLevel="1" x14ac:dyDescent="0.2">
      <c r="A115" s="213">
        <v>41</v>
      </c>
      <c r="B115" s="220" t="s">
        <v>243</v>
      </c>
      <c r="C115" s="265" t="s">
        <v>244</v>
      </c>
      <c r="D115" s="222" t="s">
        <v>139</v>
      </c>
      <c r="E115" s="228">
        <v>648</v>
      </c>
      <c r="F115" s="232"/>
      <c r="G115" s="233">
        <f>ROUND(E115*F115,2)</f>
        <v>0</v>
      </c>
      <c r="H115" s="232"/>
      <c r="I115" s="233">
        <f>ROUND(E115*H115,2)</f>
        <v>0</v>
      </c>
      <c r="J115" s="232"/>
      <c r="K115" s="233">
        <f>ROUND(E115*J115,2)</f>
        <v>0</v>
      </c>
      <c r="L115" s="233">
        <v>21</v>
      </c>
      <c r="M115" s="233">
        <f>G115*(1+L115/100)</f>
        <v>0</v>
      </c>
      <c r="N115" s="222">
        <v>6.7849999999999994E-2</v>
      </c>
      <c r="O115" s="222">
        <f>ROUND(E115*N115,5)</f>
        <v>43.966799999999999</v>
      </c>
      <c r="P115" s="222">
        <v>0</v>
      </c>
      <c r="Q115" s="222">
        <f>ROUND(E115*P115,5)</f>
        <v>0</v>
      </c>
      <c r="R115" s="222"/>
      <c r="S115" s="222"/>
      <c r="T115" s="223">
        <v>0.03</v>
      </c>
      <c r="U115" s="222">
        <f>ROUND(E115*T115,2)</f>
        <v>19.440000000000001</v>
      </c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109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3"/>
      <c r="B116" s="220"/>
      <c r="C116" s="266" t="s">
        <v>245</v>
      </c>
      <c r="D116" s="224"/>
      <c r="E116" s="229">
        <v>648</v>
      </c>
      <c r="F116" s="233"/>
      <c r="G116" s="233"/>
      <c r="H116" s="233"/>
      <c r="I116" s="233"/>
      <c r="J116" s="233"/>
      <c r="K116" s="233"/>
      <c r="L116" s="233"/>
      <c r="M116" s="233"/>
      <c r="N116" s="222"/>
      <c r="O116" s="222"/>
      <c r="P116" s="222"/>
      <c r="Q116" s="222"/>
      <c r="R116" s="222"/>
      <c r="S116" s="222"/>
      <c r="T116" s="223"/>
      <c r="U116" s="22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111</v>
      </c>
      <c r="AF116" s="212">
        <v>0</v>
      </c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22.5" outlineLevel="1" x14ac:dyDescent="0.2">
      <c r="A117" s="213">
        <v>42</v>
      </c>
      <c r="B117" s="220" t="s">
        <v>246</v>
      </c>
      <c r="C117" s="265" t="s">
        <v>247</v>
      </c>
      <c r="D117" s="222" t="s">
        <v>139</v>
      </c>
      <c r="E117" s="228">
        <v>648</v>
      </c>
      <c r="F117" s="232"/>
      <c r="G117" s="233">
        <f>ROUND(E117*F117,2)</f>
        <v>0</v>
      </c>
      <c r="H117" s="232"/>
      <c r="I117" s="233">
        <f>ROUND(E117*H117,2)</f>
        <v>0</v>
      </c>
      <c r="J117" s="232"/>
      <c r="K117" s="233">
        <f>ROUND(E117*J117,2)</f>
        <v>0</v>
      </c>
      <c r="L117" s="233">
        <v>21</v>
      </c>
      <c r="M117" s="233">
        <f>G117*(1+L117/100)</f>
        <v>0</v>
      </c>
      <c r="N117" s="222">
        <v>6.7849999999999994E-2</v>
      </c>
      <c r="O117" s="222">
        <f>ROUND(E117*N117,5)</f>
        <v>43.966799999999999</v>
      </c>
      <c r="P117" s="222">
        <v>0</v>
      </c>
      <c r="Q117" s="222">
        <f>ROUND(E117*P117,5)</f>
        <v>0</v>
      </c>
      <c r="R117" s="222"/>
      <c r="S117" s="222"/>
      <c r="T117" s="223">
        <v>0.03</v>
      </c>
      <c r="U117" s="222">
        <f>ROUND(E117*T117,2)</f>
        <v>19.440000000000001</v>
      </c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109</v>
      </c>
      <c r="AF117" s="212"/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3"/>
      <c r="B118" s="220"/>
      <c r="C118" s="266" t="s">
        <v>245</v>
      </c>
      <c r="D118" s="224"/>
      <c r="E118" s="229">
        <v>648</v>
      </c>
      <c r="F118" s="233"/>
      <c r="G118" s="233"/>
      <c r="H118" s="233"/>
      <c r="I118" s="233"/>
      <c r="J118" s="233"/>
      <c r="K118" s="233"/>
      <c r="L118" s="233"/>
      <c r="M118" s="233"/>
      <c r="N118" s="222"/>
      <c r="O118" s="222"/>
      <c r="P118" s="222"/>
      <c r="Q118" s="222"/>
      <c r="R118" s="222"/>
      <c r="S118" s="222"/>
      <c r="T118" s="223"/>
      <c r="U118" s="222"/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111</v>
      </c>
      <c r="AF118" s="212">
        <v>0</v>
      </c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ht="22.5" outlineLevel="1" x14ac:dyDescent="0.2">
      <c r="A119" s="213">
        <v>43</v>
      </c>
      <c r="B119" s="220" t="s">
        <v>248</v>
      </c>
      <c r="C119" s="265" t="s">
        <v>249</v>
      </c>
      <c r="D119" s="222" t="s">
        <v>139</v>
      </c>
      <c r="E119" s="228">
        <v>648</v>
      </c>
      <c r="F119" s="232"/>
      <c r="G119" s="233">
        <f>ROUND(E119*F119,2)</f>
        <v>0</v>
      </c>
      <c r="H119" s="232"/>
      <c r="I119" s="233">
        <f>ROUND(E119*H119,2)</f>
        <v>0</v>
      </c>
      <c r="J119" s="232"/>
      <c r="K119" s="233">
        <f>ROUND(E119*J119,2)</f>
        <v>0</v>
      </c>
      <c r="L119" s="233">
        <v>21</v>
      </c>
      <c r="M119" s="233">
        <f>G119*(1+L119/100)</f>
        <v>0</v>
      </c>
      <c r="N119" s="222">
        <v>6.7849999999999994E-2</v>
      </c>
      <c r="O119" s="222">
        <f>ROUND(E119*N119,5)</f>
        <v>43.966799999999999</v>
      </c>
      <c r="P119" s="222">
        <v>0</v>
      </c>
      <c r="Q119" s="222">
        <f>ROUND(E119*P119,5)</f>
        <v>0</v>
      </c>
      <c r="R119" s="222"/>
      <c r="S119" s="222"/>
      <c r="T119" s="223">
        <v>0.03</v>
      </c>
      <c r="U119" s="222">
        <f>ROUND(E119*T119,2)</f>
        <v>19.440000000000001</v>
      </c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109</v>
      </c>
      <c r="AF119" s="212"/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3"/>
      <c r="B120" s="220"/>
      <c r="C120" s="266" t="s">
        <v>245</v>
      </c>
      <c r="D120" s="224"/>
      <c r="E120" s="229">
        <v>648</v>
      </c>
      <c r="F120" s="233"/>
      <c r="G120" s="233"/>
      <c r="H120" s="233"/>
      <c r="I120" s="233"/>
      <c r="J120" s="233"/>
      <c r="K120" s="233"/>
      <c r="L120" s="233"/>
      <c r="M120" s="233"/>
      <c r="N120" s="222"/>
      <c r="O120" s="222"/>
      <c r="P120" s="222"/>
      <c r="Q120" s="222"/>
      <c r="R120" s="222"/>
      <c r="S120" s="222"/>
      <c r="T120" s="223"/>
      <c r="U120" s="222"/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111</v>
      </c>
      <c r="AF120" s="212">
        <v>0</v>
      </c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2.5" outlineLevel="1" x14ac:dyDescent="0.2">
      <c r="A121" s="213">
        <v>44</v>
      </c>
      <c r="B121" s="220" t="s">
        <v>250</v>
      </c>
      <c r="C121" s="265" t="s">
        <v>251</v>
      </c>
      <c r="D121" s="222" t="s">
        <v>139</v>
      </c>
      <c r="E121" s="228">
        <v>648</v>
      </c>
      <c r="F121" s="232"/>
      <c r="G121" s="233">
        <f>ROUND(E121*F121,2)</f>
        <v>0</v>
      </c>
      <c r="H121" s="232"/>
      <c r="I121" s="233">
        <f>ROUND(E121*H121,2)</f>
        <v>0</v>
      </c>
      <c r="J121" s="232"/>
      <c r="K121" s="233">
        <f>ROUND(E121*J121,2)</f>
        <v>0</v>
      </c>
      <c r="L121" s="233">
        <v>21</v>
      </c>
      <c r="M121" s="233">
        <f>G121*(1+L121/100)</f>
        <v>0</v>
      </c>
      <c r="N121" s="222">
        <v>0.12837000000000001</v>
      </c>
      <c r="O121" s="222">
        <f>ROUND(E121*N121,5)</f>
        <v>83.183760000000007</v>
      </c>
      <c r="P121" s="222">
        <v>0</v>
      </c>
      <c r="Q121" s="222">
        <f>ROUND(E121*P121,5)</f>
        <v>0</v>
      </c>
      <c r="R121" s="222"/>
      <c r="S121" s="222"/>
      <c r="T121" s="223">
        <v>0.02</v>
      </c>
      <c r="U121" s="222">
        <f>ROUND(E121*T121,2)</f>
        <v>12.96</v>
      </c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109</v>
      </c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3"/>
      <c r="B122" s="220"/>
      <c r="C122" s="266" t="s">
        <v>245</v>
      </c>
      <c r="D122" s="224"/>
      <c r="E122" s="229">
        <v>648</v>
      </c>
      <c r="F122" s="233"/>
      <c r="G122" s="233"/>
      <c r="H122" s="233"/>
      <c r="I122" s="233"/>
      <c r="J122" s="233"/>
      <c r="K122" s="233"/>
      <c r="L122" s="233"/>
      <c r="M122" s="233"/>
      <c r="N122" s="222"/>
      <c r="O122" s="222"/>
      <c r="P122" s="222"/>
      <c r="Q122" s="222"/>
      <c r="R122" s="222"/>
      <c r="S122" s="222"/>
      <c r="T122" s="223"/>
      <c r="U122" s="222"/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111</v>
      </c>
      <c r="AF122" s="212">
        <v>0</v>
      </c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22.5" outlineLevel="1" x14ac:dyDescent="0.2">
      <c r="A123" s="213">
        <v>45</v>
      </c>
      <c r="B123" s="220" t="s">
        <v>252</v>
      </c>
      <c r="C123" s="265" t="s">
        <v>253</v>
      </c>
      <c r="D123" s="222" t="s">
        <v>139</v>
      </c>
      <c r="E123" s="228">
        <v>648</v>
      </c>
      <c r="F123" s="232"/>
      <c r="G123" s="233">
        <f>ROUND(E123*F123,2)</f>
        <v>0</v>
      </c>
      <c r="H123" s="232"/>
      <c r="I123" s="233">
        <f>ROUND(E123*H123,2)</f>
        <v>0</v>
      </c>
      <c r="J123" s="232"/>
      <c r="K123" s="233">
        <f>ROUND(E123*J123,2)</f>
        <v>0</v>
      </c>
      <c r="L123" s="233">
        <v>21</v>
      </c>
      <c r="M123" s="233">
        <f>G123*(1+L123/100)</f>
        <v>0</v>
      </c>
      <c r="N123" s="222">
        <v>0.17726</v>
      </c>
      <c r="O123" s="222">
        <f>ROUND(E123*N123,5)</f>
        <v>114.86448</v>
      </c>
      <c r="P123" s="222">
        <v>0</v>
      </c>
      <c r="Q123" s="222">
        <f>ROUND(E123*P123,5)</f>
        <v>0</v>
      </c>
      <c r="R123" s="222"/>
      <c r="S123" s="222"/>
      <c r="T123" s="223">
        <v>2.5999999999999999E-2</v>
      </c>
      <c r="U123" s="222">
        <f>ROUND(E123*T123,2)</f>
        <v>16.850000000000001</v>
      </c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109</v>
      </c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3"/>
      <c r="B124" s="220"/>
      <c r="C124" s="266" t="s">
        <v>245</v>
      </c>
      <c r="D124" s="224"/>
      <c r="E124" s="229">
        <v>648</v>
      </c>
      <c r="F124" s="233"/>
      <c r="G124" s="233"/>
      <c r="H124" s="233"/>
      <c r="I124" s="233"/>
      <c r="J124" s="233"/>
      <c r="K124" s="233"/>
      <c r="L124" s="233"/>
      <c r="M124" s="233"/>
      <c r="N124" s="222"/>
      <c r="O124" s="222"/>
      <c r="P124" s="222"/>
      <c r="Q124" s="222"/>
      <c r="R124" s="222"/>
      <c r="S124" s="222"/>
      <c r="T124" s="223"/>
      <c r="U124" s="22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111</v>
      </c>
      <c r="AF124" s="212">
        <v>0</v>
      </c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2.5" outlineLevel="1" x14ac:dyDescent="0.2">
      <c r="A125" s="213">
        <v>46</v>
      </c>
      <c r="B125" s="220" t="s">
        <v>254</v>
      </c>
      <c r="C125" s="265" t="s">
        <v>255</v>
      </c>
      <c r="D125" s="222" t="s">
        <v>139</v>
      </c>
      <c r="E125" s="228">
        <v>648</v>
      </c>
      <c r="F125" s="232"/>
      <c r="G125" s="233">
        <f>ROUND(E125*F125,2)</f>
        <v>0</v>
      </c>
      <c r="H125" s="232"/>
      <c r="I125" s="233">
        <f>ROUND(E125*H125,2)</f>
        <v>0</v>
      </c>
      <c r="J125" s="232"/>
      <c r="K125" s="233">
        <f>ROUND(E125*J125,2)</f>
        <v>0</v>
      </c>
      <c r="L125" s="233">
        <v>21</v>
      </c>
      <c r="M125" s="233">
        <f>G125*(1+L125/100)</f>
        <v>0</v>
      </c>
      <c r="N125" s="222">
        <v>0.2268</v>
      </c>
      <c r="O125" s="222">
        <f>ROUND(E125*N125,5)</f>
        <v>146.96639999999999</v>
      </c>
      <c r="P125" s="222">
        <v>0</v>
      </c>
      <c r="Q125" s="222">
        <f>ROUND(E125*P125,5)</f>
        <v>0</v>
      </c>
      <c r="R125" s="222"/>
      <c r="S125" s="222"/>
      <c r="T125" s="223">
        <v>2.4E-2</v>
      </c>
      <c r="U125" s="222">
        <f>ROUND(E125*T125,2)</f>
        <v>15.55</v>
      </c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109</v>
      </c>
      <c r="AF125" s="212"/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3"/>
      <c r="B126" s="220"/>
      <c r="C126" s="266" t="s">
        <v>245</v>
      </c>
      <c r="D126" s="224"/>
      <c r="E126" s="229">
        <v>648</v>
      </c>
      <c r="F126" s="233"/>
      <c r="G126" s="233"/>
      <c r="H126" s="233"/>
      <c r="I126" s="233"/>
      <c r="J126" s="233"/>
      <c r="K126" s="233"/>
      <c r="L126" s="233"/>
      <c r="M126" s="233"/>
      <c r="N126" s="222"/>
      <c r="O126" s="222"/>
      <c r="P126" s="222"/>
      <c r="Q126" s="222"/>
      <c r="R126" s="222"/>
      <c r="S126" s="222"/>
      <c r="T126" s="223"/>
      <c r="U126" s="22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111</v>
      </c>
      <c r="AF126" s="212">
        <v>0</v>
      </c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x14ac:dyDescent="0.2">
      <c r="A127" s="214" t="s">
        <v>104</v>
      </c>
      <c r="B127" s="221" t="s">
        <v>63</v>
      </c>
      <c r="C127" s="267" t="s">
        <v>64</v>
      </c>
      <c r="D127" s="225"/>
      <c r="E127" s="230"/>
      <c r="F127" s="234"/>
      <c r="G127" s="234">
        <f>SUMIF(AE128:AE150,"&lt;&gt;NOR",G128:G150)</f>
        <v>0</v>
      </c>
      <c r="H127" s="234"/>
      <c r="I127" s="234">
        <f>SUM(I128:I150)</f>
        <v>0</v>
      </c>
      <c r="J127" s="234"/>
      <c r="K127" s="234">
        <f>SUM(K128:K150)</f>
        <v>0</v>
      </c>
      <c r="L127" s="234"/>
      <c r="M127" s="234">
        <f>SUM(M128:M150)</f>
        <v>0</v>
      </c>
      <c r="N127" s="225"/>
      <c r="O127" s="225">
        <f>SUM(O128:O150)</f>
        <v>20.88776</v>
      </c>
      <c r="P127" s="225"/>
      <c r="Q127" s="225">
        <f>SUM(Q128:Q150)</f>
        <v>0</v>
      </c>
      <c r="R127" s="225"/>
      <c r="S127" s="225"/>
      <c r="T127" s="226"/>
      <c r="U127" s="225">
        <f>SUM(U128:U150)</f>
        <v>28.259999999999998</v>
      </c>
      <c r="AE127" t="s">
        <v>105</v>
      </c>
    </row>
    <row r="128" spans="1:60" ht="22.5" outlineLevel="1" x14ac:dyDescent="0.2">
      <c r="A128" s="213">
        <v>47</v>
      </c>
      <c r="B128" s="220" t="s">
        <v>256</v>
      </c>
      <c r="C128" s="265" t="s">
        <v>257</v>
      </c>
      <c r="D128" s="222" t="s">
        <v>226</v>
      </c>
      <c r="E128" s="228">
        <v>2</v>
      </c>
      <c r="F128" s="232"/>
      <c r="G128" s="233">
        <f>ROUND(E128*F128,2)</f>
        <v>0</v>
      </c>
      <c r="H128" s="232"/>
      <c r="I128" s="233">
        <f>ROUND(E128*H128,2)</f>
        <v>0</v>
      </c>
      <c r="J128" s="232"/>
      <c r="K128" s="233">
        <f>ROUND(E128*J128,2)</f>
        <v>0</v>
      </c>
      <c r="L128" s="233">
        <v>21</v>
      </c>
      <c r="M128" s="233">
        <f>G128*(1+L128/100)</f>
        <v>0</v>
      </c>
      <c r="N128" s="222">
        <v>3.65E-3</v>
      </c>
      <c r="O128" s="222">
        <f>ROUND(E128*N128,5)</f>
        <v>7.3000000000000001E-3</v>
      </c>
      <c r="P128" s="222">
        <v>0</v>
      </c>
      <c r="Q128" s="222">
        <f>ROUND(E128*P128,5)</f>
        <v>0</v>
      </c>
      <c r="R128" s="222"/>
      <c r="S128" s="222"/>
      <c r="T128" s="223">
        <v>0.08</v>
      </c>
      <c r="U128" s="222">
        <f>ROUND(E128*T128,2)</f>
        <v>0.16</v>
      </c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109</v>
      </c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3"/>
      <c r="B129" s="220"/>
      <c r="C129" s="266" t="s">
        <v>57</v>
      </c>
      <c r="D129" s="224"/>
      <c r="E129" s="229">
        <v>2</v>
      </c>
      <c r="F129" s="233"/>
      <c r="G129" s="233"/>
      <c r="H129" s="233"/>
      <c r="I129" s="233"/>
      <c r="J129" s="233"/>
      <c r="K129" s="233"/>
      <c r="L129" s="233"/>
      <c r="M129" s="233"/>
      <c r="N129" s="222"/>
      <c r="O129" s="222"/>
      <c r="P129" s="222"/>
      <c r="Q129" s="222"/>
      <c r="R129" s="222"/>
      <c r="S129" s="222"/>
      <c r="T129" s="223"/>
      <c r="U129" s="22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111</v>
      </c>
      <c r="AF129" s="212">
        <v>0</v>
      </c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3">
        <v>48</v>
      </c>
      <c r="B130" s="220" t="s">
        <v>258</v>
      </c>
      <c r="C130" s="265" t="s">
        <v>259</v>
      </c>
      <c r="D130" s="222" t="s">
        <v>108</v>
      </c>
      <c r="E130" s="228">
        <v>2.64</v>
      </c>
      <c r="F130" s="232"/>
      <c r="G130" s="233">
        <f>ROUND(E130*F130,2)</f>
        <v>0</v>
      </c>
      <c r="H130" s="232"/>
      <c r="I130" s="233">
        <f>ROUND(E130*H130,2)</f>
        <v>0</v>
      </c>
      <c r="J130" s="232"/>
      <c r="K130" s="233">
        <f>ROUND(E130*J130,2)</f>
        <v>0</v>
      </c>
      <c r="L130" s="233">
        <v>21</v>
      </c>
      <c r="M130" s="233">
        <f>G130*(1+L130/100)</f>
        <v>0</v>
      </c>
      <c r="N130" s="222">
        <v>1.1322000000000001</v>
      </c>
      <c r="O130" s="222">
        <f>ROUND(E130*N130,5)</f>
        <v>2.9890099999999999</v>
      </c>
      <c r="P130" s="222">
        <v>0</v>
      </c>
      <c r="Q130" s="222">
        <f>ROUND(E130*P130,5)</f>
        <v>0</v>
      </c>
      <c r="R130" s="222"/>
      <c r="S130" s="222"/>
      <c r="T130" s="223">
        <v>1.7</v>
      </c>
      <c r="U130" s="222">
        <f>ROUND(E130*T130,2)</f>
        <v>4.49</v>
      </c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109</v>
      </c>
      <c r="AF130" s="212"/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3"/>
      <c r="B131" s="220"/>
      <c r="C131" s="266" t="s">
        <v>260</v>
      </c>
      <c r="D131" s="224"/>
      <c r="E131" s="229">
        <v>0.33</v>
      </c>
      <c r="F131" s="233"/>
      <c r="G131" s="233"/>
      <c r="H131" s="233"/>
      <c r="I131" s="233"/>
      <c r="J131" s="233"/>
      <c r="K131" s="233"/>
      <c r="L131" s="233"/>
      <c r="M131" s="233"/>
      <c r="N131" s="222"/>
      <c r="O131" s="222"/>
      <c r="P131" s="222"/>
      <c r="Q131" s="222"/>
      <c r="R131" s="222"/>
      <c r="S131" s="222"/>
      <c r="T131" s="223"/>
      <c r="U131" s="222"/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111</v>
      </c>
      <c r="AF131" s="212">
        <v>0</v>
      </c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3"/>
      <c r="B132" s="220"/>
      <c r="C132" s="266" t="s">
        <v>261</v>
      </c>
      <c r="D132" s="224"/>
      <c r="E132" s="229">
        <v>2.31</v>
      </c>
      <c r="F132" s="233"/>
      <c r="G132" s="233"/>
      <c r="H132" s="233"/>
      <c r="I132" s="233"/>
      <c r="J132" s="233"/>
      <c r="K132" s="233"/>
      <c r="L132" s="233"/>
      <c r="M132" s="233"/>
      <c r="N132" s="222"/>
      <c r="O132" s="222"/>
      <c r="P132" s="222"/>
      <c r="Q132" s="222"/>
      <c r="R132" s="222"/>
      <c r="S132" s="222"/>
      <c r="T132" s="223"/>
      <c r="U132" s="222"/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111</v>
      </c>
      <c r="AF132" s="212">
        <v>0</v>
      </c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2.5" outlineLevel="1" x14ac:dyDescent="0.2">
      <c r="A133" s="213">
        <v>49</v>
      </c>
      <c r="B133" s="220" t="s">
        <v>262</v>
      </c>
      <c r="C133" s="265" t="s">
        <v>263</v>
      </c>
      <c r="D133" s="222" t="s">
        <v>108</v>
      </c>
      <c r="E133" s="228">
        <v>8.58</v>
      </c>
      <c r="F133" s="232"/>
      <c r="G133" s="233">
        <f>ROUND(E133*F133,2)</f>
        <v>0</v>
      </c>
      <c r="H133" s="232"/>
      <c r="I133" s="233">
        <f>ROUND(E133*H133,2)</f>
        <v>0</v>
      </c>
      <c r="J133" s="232"/>
      <c r="K133" s="233">
        <f>ROUND(E133*J133,2)</f>
        <v>0</v>
      </c>
      <c r="L133" s="233">
        <v>21</v>
      </c>
      <c r="M133" s="233">
        <f>G133*(1+L133/100)</f>
        <v>0</v>
      </c>
      <c r="N133" s="222">
        <v>1.7</v>
      </c>
      <c r="O133" s="222">
        <f>ROUND(E133*N133,5)</f>
        <v>14.586</v>
      </c>
      <c r="P133" s="222">
        <v>0</v>
      </c>
      <c r="Q133" s="222">
        <f>ROUND(E133*P133,5)</f>
        <v>0</v>
      </c>
      <c r="R133" s="222"/>
      <c r="S133" s="222"/>
      <c r="T133" s="223">
        <v>1.59</v>
      </c>
      <c r="U133" s="222">
        <f>ROUND(E133*T133,2)</f>
        <v>13.64</v>
      </c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109</v>
      </c>
      <c r="AF133" s="212"/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3"/>
      <c r="B134" s="220"/>
      <c r="C134" s="266" t="s">
        <v>264</v>
      </c>
      <c r="D134" s="224"/>
      <c r="E134" s="229">
        <v>1.65</v>
      </c>
      <c r="F134" s="233"/>
      <c r="G134" s="233"/>
      <c r="H134" s="233"/>
      <c r="I134" s="233"/>
      <c r="J134" s="233"/>
      <c r="K134" s="233"/>
      <c r="L134" s="233"/>
      <c r="M134" s="233"/>
      <c r="N134" s="222"/>
      <c r="O134" s="222"/>
      <c r="P134" s="222"/>
      <c r="Q134" s="222"/>
      <c r="R134" s="222"/>
      <c r="S134" s="222"/>
      <c r="T134" s="223"/>
      <c r="U134" s="222"/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111</v>
      </c>
      <c r="AF134" s="212">
        <v>0</v>
      </c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3"/>
      <c r="B135" s="220"/>
      <c r="C135" s="266" t="s">
        <v>265</v>
      </c>
      <c r="D135" s="224"/>
      <c r="E135" s="229">
        <v>6.93</v>
      </c>
      <c r="F135" s="233"/>
      <c r="G135" s="233"/>
      <c r="H135" s="233"/>
      <c r="I135" s="233"/>
      <c r="J135" s="233"/>
      <c r="K135" s="233"/>
      <c r="L135" s="233"/>
      <c r="M135" s="233"/>
      <c r="N135" s="222"/>
      <c r="O135" s="222"/>
      <c r="P135" s="222"/>
      <c r="Q135" s="222"/>
      <c r="R135" s="222"/>
      <c r="S135" s="222"/>
      <c r="T135" s="223"/>
      <c r="U135" s="222"/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111</v>
      </c>
      <c r="AF135" s="212">
        <v>0</v>
      </c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ht="22.5" outlineLevel="1" x14ac:dyDescent="0.2">
      <c r="A136" s="213">
        <v>50</v>
      </c>
      <c r="B136" s="220" t="s">
        <v>266</v>
      </c>
      <c r="C136" s="265" t="s">
        <v>267</v>
      </c>
      <c r="D136" s="222" t="s">
        <v>160</v>
      </c>
      <c r="E136" s="228">
        <v>1</v>
      </c>
      <c r="F136" s="232"/>
      <c r="G136" s="233">
        <f>ROUND(E136*F136,2)</f>
        <v>0</v>
      </c>
      <c r="H136" s="232"/>
      <c r="I136" s="233">
        <f>ROUND(E136*H136,2)</f>
        <v>0</v>
      </c>
      <c r="J136" s="232"/>
      <c r="K136" s="233">
        <f>ROUND(E136*J136,2)</f>
        <v>0</v>
      </c>
      <c r="L136" s="233">
        <v>21</v>
      </c>
      <c r="M136" s="233">
        <f>G136*(1+L136/100)</f>
        <v>0</v>
      </c>
      <c r="N136" s="222">
        <v>3.9019999999999999E-2</v>
      </c>
      <c r="O136" s="222">
        <f>ROUND(E136*N136,5)</f>
        <v>3.9019999999999999E-2</v>
      </c>
      <c r="P136" s="222">
        <v>0</v>
      </c>
      <c r="Q136" s="222">
        <f>ROUND(E136*P136,5)</f>
        <v>0</v>
      </c>
      <c r="R136" s="222"/>
      <c r="S136" s="222"/>
      <c r="T136" s="223">
        <v>1.20824</v>
      </c>
      <c r="U136" s="222">
        <f>ROUND(E136*T136,2)</f>
        <v>1.21</v>
      </c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109</v>
      </c>
      <c r="AF136" s="212"/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3">
        <v>51</v>
      </c>
      <c r="B137" s="220" t="s">
        <v>268</v>
      </c>
      <c r="C137" s="265" t="s">
        <v>269</v>
      </c>
      <c r="D137" s="222" t="s">
        <v>108</v>
      </c>
      <c r="E137" s="228">
        <v>0.86699999999999999</v>
      </c>
      <c r="F137" s="232"/>
      <c r="G137" s="233">
        <f>ROUND(E137*F137,2)</f>
        <v>0</v>
      </c>
      <c r="H137" s="232"/>
      <c r="I137" s="233">
        <f>ROUND(E137*H137,2)</f>
        <v>0</v>
      </c>
      <c r="J137" s="232"/>
      <c r="K137" s="233">
        <f>ROUND(E137*J137,2)</f>
        <v>0</v>
      </c>
      <c r="L137" s="233">
        <v>21</v>
      </c>
      <c r="M137" s="233">
        <f>G137*(1+L137/100)</f>
        <v>0</v>
      </c>
      <c r="N137" s="222">
        <v>2.5249999999999999</v>
      </c>
      <c r="O137" s="222">
        <f>ROUND(E137*N137,5)</f>
        <v>2.1891799999999999</v>
      </c>
      <c r="P137" s="222">
        <v>0</v>
      </c>
      <c r="Q137" s="222">
        <f>ROUND(E137*P137,5)</f>
        <v>0</v>
      </c>
      <c r="R137" s="222"/>
      <c r="S137" s="222"/>
      <c r="T137" s="223">
        <v>3.2130000000000001</v>
      </c>
      <c r="U137" s="222">
        <f>ROUND(E137*T137,2)</f>
        <v>2.79</v>
      </c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109</v>
      </c>
      <c r="AF137" s="212"/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3"/>
      <c r="B138" s="220"/>
      <c r="C138" s="268" t="s">
        <v>270</v>
      </c>
      <c r="D138" s="227"/>
      <c r="E138" s="231"/>
      <c r="F138" s="235"/>
      <c r="G138" s="236"/>
      <c r="H138" s="233"/>
      <c r="I138" s="233"/>
      <c r="J138" s="233"/>
      <c r="K138" s="233"/>
      <c r="L138" s="233"/>
      <c r="M138" s="233"/>
      <c r="N138" s="222"/>
      <c r="O138" s="222"/>
      <c r="P138" s="222"/>
      <c r="Q138" s="222"/>
      <c r="R138" s="222"/>
      <c r="S138" s="222"/>
      <c r="T138" s="223"/>
      <c r="U138" s="222"/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232</v>
      </c>
      <c r="AF138" s="212"/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5" t="str">
        <f>C138</f>
        <v>Vyztužená kari sítí.</v>
      </c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3"/>
      <c r="B139" s="220"/>
      <c r="C139" s="266" t="s">
        <v>271</v>
      </c>
      <c r="D139" s="224"/>
      <c r="E139" s="229">
        <v>0.86699999999999999</v>
      </c>
      <c r="F139" s="233"/>
      <c r="G139" s="233"/>
      <c r="H139" s="233"/>
      <c r="I139" s="233"/>
      <c r="J139" s="233"/>
      <c r="K139" s="233"/>
      <c r="L139" s="233"/>
      <c r="M139" s="233"/>
      <c r="N139" s="222"/>
      <c r="O139" s="222"/>
      <c r="P139" s="222"/>
      <c r="Q139" s="222"/>
      <c r="R139" s="222"/>
      <c r="S139" s="222"/>
      <c r="T139" s="223"/>
      <c r="U139" s="222"/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111</v>
      </c>
      <c r="AF139" s="212">
        <v>0</v>
      </c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2.5" outlineLevel="1" x14ac:dyDescent="0.2">
      <c r="A140" s="213">
        <v>52</v>
      </c>
      <c r="B140" s="220" t="s">
        <v>272</v>
      </c>
      <c r="C140" s="265" t="s">
        <v>273</v>
      </c>
      <c r="D140" s="222" t="s">
        <v>160</v>
      </c>
      <c r="E140" s="228">
        <v>2</v>
      </c>
      <c r="F140" s="232"/>
      <c r="G140" s="233">
        <f>ROUND(E140*F140,2)</f>
        <v>0</v>
      </c>
      <c r="H140" s="232"/>
      <c r="I140" s="233">
        <f>ROUND(E140*H140,2)</f>
        <v>0</v>
      </c>
      <c r="J140" s="232"/>
      <c r="K140" s="233">
        <f>ROUND(E140*J140,2)</f>
        <v>0</v>
      </c>
      <c r="L140" s="233">
        <v>21</v>
      </c>
      <c r="M140" s="233">
        <f>G140*(1+L140/100)</f>
        <v>0</v>
      </c>
      <c r="N140" s="222">
        <v>0.53105000000000002</v>
      </c>
      <c r="O140" s="222">
        <f>ROUND(E140*N140,5)</f>
        <v>1.0621</v>
      </c>
      <c r="P140" s="222">
        <v>0</v>
      </c>
      <c r="Q140" s="222">
        <f>ROUND(E140*P140,5)</f>
        <v>0</v>
      </c>
      <c r="R140" s="222"/>
      <c r="S140" s="222"/>
      <c r="T140" s="223">
        <v>1.20468</v>
      </c>
      <c r="U140" s="222">
        <f>ROUND(E140*T140,2)</f>
        <v>2.41</v>
      </c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274</v>
      </c>
      <c r="AF140" s="212"/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3">
        <v>53</v>
      </c>
      <c r="B141" s="220" t="s">
        <v>275</v>
      </c>
      <c r="C141" s="265" t="s">
        <v>276</v>
      </c>
      <c r="D141" s="222" t="s">
        <v>226</v>
      </c>
      <c r="E141" s="228">
        <v>33</v>
      </c>
      <c r="F141" s="232"/>
      <c r="G141" s="233">
        <f>ROUND(E141*F141,2)</f>
        <v>0</v>
      </c>
      <c r="H141" s="232"/>
      <c r="I141" s="233">
        <f>ROUND(E141*H141,2)</f>
        <v>0</v>
      </c>
      <c r="J141" s="232"/>
      <c r="K141" s="233">
        <f>ROUND(E141*J141,2)</f>
        <v>0</v>
      </c>
      <c r="L141" s="233">
        <v>21</v>
      </c>
      <c r="M141" s="233">
        <f>G141*(1+L141/100)</f>
        <v>0</v>
      </c>
      <c r="N141" s="222">
        <v>0</v>
      </c>
      <c r="O141" s="222">
        <f>ROUND(E141*N141,5)</f>
        <v>0</v>
      </c>
      <c r="P141" s="222">
        <v>0</v>
      </c>
      <c r="Q141" s="222">
        <f>ROUND(E141*P141,5)</f>
        <v>0</v>
      </c>
      <c r="R141" s="222"/>
      <c r="S141" s="222"/>
      <c r="T141" s="223">
        <v>3.7999999999999999E-2</v>
      </c>
      <c r="U141" s="222">
        <f>ROUND(E141*T141,2)</f>
        <v>1.25</v>
      </c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109</v>
      </c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3"/>
      <c r="B142" s="220"/>
      <c r="C142" s="266" t="s">
        <v>277</v>
      </c>
      <c r="D142" s="224"/>
      <c r="E142" s="229">
        <v>33</v>
      </c>
      <c r="F142" s="233"/>
      <c r="G142" s="233"/>
      <c r="H142" s="233"/>
      <c r="I142" s="233"/>
      <c r="J142" s="233"/>
      <c r="K142" s="233"/>
      <c r="L142" s="233"/>
      <c r="M142" s="233"/>
      <c r="N142" s="222"/>
      <c r="O142" s="222"/>
      <c r="P142" s="222"/>
      <c r="Q142" s="222"/>
      <c r="R142" s="222"/>
      <c r="S142" s="222"/>
      <c r="T142" s="223"/>
      <c r="U142" s="222"/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111</v>
      </c>
      <c r="AF142" s="212">
        <v>0</v>
      </c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3">
        <v>54</v>
      </c>
      <c r="B143" s="220" t="s">
        <v>278</v>
      </c>
      <c r="C143" s="265" t="s">
        <v>279</v>
      </c>
      <c r="D143" s="222" t="s">
        <v>226</v>
      </c>
      <c r="E143" s="228">
        <v>33.659999999999997</v>
      </c>
      <c r="F143" s="232"/>
      <c r="G143" s="233">
        <f>ROUND(E143*F143,2)</f>
        <v>0</v>
      </c>
      <c r="H143" s="232"/>
      <c r="I143" s="233">
        <f>ROUND(E143*H143,2)</f>
        <v>0</v>
      </c>
      <c r="J143" s="232"/>
      <c r="K143" s="233">
        <f>ROUND(E143*J143,2)</f>
        <v>0</v>
      </c>
      <c r="L143" s="233">
        <v>21</v>
      </c>
      <c r="M143" s="233">
        <f>G143*(1+L143/100)</f>
        <v>0</v>
      </c>
      <c r="N143" s="222">
        <v>4.4999999999999999E-4</v>
      </c>
      <c r="O143" s="222">
        <f>ROUND(E143*N143,5)</f>
        <v>1.515E-2</v>
      </c>
      <c r="P143" s="222">
        <v>0</v>
      </c>
      <c r="Q143" s="222">
        <f>ROUND(E143*P143,5)</f>
        <v>0</v>
      </c>
      <c r="R143" s="222"/>
      <c r="S143" s="222"/>
      <c r="T143" s="223">
        <v>0</v>
      </c>
      <c r="U143" s="222">
        <f>ROUND(E143*T143,2)</f>
        <v>0</v>
      </c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194</v>
      </c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3"/>
      <c r="B144" s="220"/>
      <c r="C144" s="266" t="s">
        <v>280</v>
      </c>
      <c r="D144" s="224"/>
      <c r="E144" s="229">
        <v>33.659999999999997</v>
      </c>
      <c r="F144" s="233"/>
      <c r="G144" s="233"/>
      <c r="H144" s="233"/>
      <c r="I144" s="233"/>
      <c r="J144" s="233"/>
      <c r="K144" s="233"/>
      <c r="L144" s="233"/>
      <c r="M144" s="233"/>
      <c r="N144" s="222"/>
      <c r="O144" s="222"/>
      <c r="P144" s="222"/>
      <c r="Q144" s="222"/>
      <c r="R144" s="222"/>
      <c r="S144" s="222"/>
      <c r="T144" s="223"/>
      <c r="U144" s="22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111</v>
      </c>
      <c r="AF144" s="212">
        <v>0</v>
      </c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3">
        <v>55</v>
      </c>
      <c r="B145" s="220" t="s">
        <v>281</v>
      </c>
      <c r="C145" s="265" t="s">
        <v>282</v>
      </c>
      <c r="D145" s="222" t="s">
        <v>226</v>
      </c>
      <c r="E145" s="228">
        <v>33</v>
      </c>
      <c r="F145" s="232"/>
      <c r="G145" s="233">
        <f>ROUND(E145*F145,2)</f>
        <v>0</v>
      </c>
      <c r="H145" s="232"/>
      <c r="I145" s="233">
        <f>ROUND(E145*H145,2)</f>
        <v>0</v>
      </c>
      <c r="J145" s="232"/>
      <c r="K145" s="233">
        <f>ROUND(E145*J145,2)</f>
        <v>0</v>
      </c>
      <c r="L145" s="233">
        <v>21</v>
      </c>
      <c r="M145" s="233">
        <f>G145*(1+L145/100)</f>
        <v>0</v>
      </c>
      <c r="N145" s="222">
        <v>0</v>
      </c>
      <c r="O145" s="222">
        <f>ROUND(E145*N145,5)</f>
        <v>0</v>
      </c>
      <c r="P145" s="222">
        <v>0</v>
      </c>
      <c r="Q145" s="222">
        <f>ROUND(E145*P145,5)</f>
        <v>0</v>
      </c>
      <c r="R145" s="222"/>
      <c r="S145" s="222"/>
      <c r="T145" s="223">
        <v>4.3999999999999997E-2</v>
      </c>
      <c r="U145" s="222">
        <f>ROUND(E145*T145,2)</f>
        <v>1.45</v>
      </c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109</v>
      </c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3"/>
      <c r="B146" s="220"/>
      <c r="C146" s="266" t="s">
        <v>277</v>
      </c>
      <c r="D146" s="224"/>
      <c r="E146" s="229">
        <v>33</v>
      </c>
      <c r="F146" s="233"/>
      <c r="G146" s="233"/>
      <c r="H146" s="233"/>
      <c r="I146" s="233"/>
      <c r="J146" s="233"/>
      <c r="K146" s="233"/>
      <c r="L146" s="233"/>
      <c r="M146" s="233"/>
      <c r="N146" s="222"/>
      <c r="O146" s="222"/>
      <c r="P146" s="222"/>
      <c r="Q146" s="222"/>
      <c r="R146" s="222"/>
      <c r="S146" s="222"/>
      <c r="T146" s="223"/>
      <c r="U146" s="22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111</v>
      </c>
      <c r="AF146" s="212">
        <v>0</v>
      </c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3">
        <v>56</v>
      </c>
      <c r="B147" s="220" t="s">
        <v>283</v>
      </c>
      <c r="C147" s="265" t="s">
        <v>284</v>
      </c>
      <c r="D147" s="222" t="s">
        <v>226</v>
      </c>
      <c r="E147" s="228">
        <v>33</v>
      </c>
      <c r="F147" s="232"/>
      <c r="G147" s="233">
        <f>ROUND(E147*F147,2)</f>
        <v>0</v>
      </c>
      <c r="H147" s="232"/>
      <c r="I147" s="233">
        <f>ROUND(E147*H147,2)</f>
        <v>0</v>
      </c>
      <c r="J147" s="232"/>
      <c r="K147" s="233">
        <f>ROUND(E147*J147,2)</f>
        <v>0</v>
      </c>
      <c r="L147" s="233">
        <v>21</v>
      </c>
      <c r="M147" s="233">
        <f>G147*(1+L147/100)</f>
        <v>0</v>
      </c>
      <c r="N147" s="222">
        <v>0</v>
      </c>
      <c r="O147" s="222">
        <f>ROUND(E147*N147,5)</f>
        <v>0</v>
      </c>
      <c r="P147" s="222">
        <v>0</v>
      </c>
      <c r="Q147" s="222">
        <f>ROUND(E147*P147,5)</f>
        <v>0</v>
      </c>
      <c r="R147" s="222"/>
      <c r="S147" s="222"/>
      <c r="T147" s="223">
        <v>2.5999999999999999E-2</v>
      </c>
      <c r="U147" s="222">
        <f>ROUND(E147*T147,2)</f>
        <v>0.86</v>
      </c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109</v>
      </c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3"/>
      <c r="B148" s="220"/>
      <c r="C148" s="266" t="s">
        <v>277</v>
      </c>
      <c r="D148" s="224"/>
      <c r="E148" s="229">
        <v>33</v>
      </c>
      <c r="F148" s="233"/>
      <c r="G148" s="233"/>
      <c r="H148" s="233"/>
      <c r="I148" s="233"/>
      <c r="J148" s="233"/>
      <c r="K148" s="233"/>
      <c r="L148" s="233"/>
      <c r="M148" s="233"/>
      <c r="N148" s="222"/>
      <c r="O148" s="222"/>
      <c r="P148" s="222"/>
      <c r="Q148" s="222"/>
      <c r="R148" s="222"/>
      <c r="S148" s="222"/>
      <c r="T148" s="223"/>
      <c r="U148" s="22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111</v>
      </c>
      <c r="AF148" s="212">
        <v>0</v>
      </c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3">
        <v>57</v>
      </c>
      <c r="B149" s="220" t="s">
        <v>285</v>
      </c>
      <c r="C149" s="265" t="s">
        <v>286</v>
      </c>
      <c r="D149" s="222" t="s">
        <v>160</v>
      </c>
      <c r="E149" s="228">
        <v>1</v>
      </c>
      <c r="F149" s="232"/>
      <c r="G149" s="233">
        <f>ROUND(E149*F149,2)</f>
        <v>0</v>
      </c>
      <c r="H149" s="232"/>
      <c r="I149" s="233">
        <f>ROUND(E149*H149,2)</f>
        <v>0</v>
      </c>
      <c r="J149" s="232"/>
      <c r="K149" s="233">
        <f>ROUND(E149*J149,2)</f>
        <v>0</v>
      </c>
      <c r="L149" s="233">
        <v>21</v>
      </c>
      <c r="M149" s="233">
        <f>G149*(1+L149/100)</f>
        <v>0</v>
      </c>
      <c r="N149" s="222">
        <v>0</v>
      </c>
      <c r="O149" s="222">
        <f>ROUND(E149*N149,5)</f>
        <v>0</v>
      </c>
      <c r="P149" s="222">
        <v>0</v>
      </c>
      <c r="Q149" s="222">
        <f>ROUND(E149*P149,5)</f>
        <v>0</v>
      </c>
      <c r="R149" s="222"/>
      <c r="S149" s="222"/>
      <c r="T149" s="223">
        <v>0</v>
      </c>
      <c r="U149" s="222">
        <f>ROUND(E149*T149,2)</f>
        <v>0</v>
      </c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109</v>
      </c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3">
        <v>58</v>
      </c>
      <c r="B150" s="220" t="s">
        <v>287</v>
      </c>
      <c r="C150" s="265" t="s">
        <v>288</v>
      </c>
      <c r="D150" s="222" t="s">
        <v>160</v>
      </c>
      <c r="E150" s="228">
        <v>1</v>
      </c>
      <c r="F150" s="232"/>
      <c r="G150" s="233">
        <f>ROUND(E150*F150,2)</f>
        <v>0</v>
      </c>
      <c r="H150" s="232"/>
      <c r="I150" s="233">
        <f>ROUND(E150*H150,2)</f>
        <v>0</v>
      </c>
      <c r="J150" s="232"/>
      <c r="K150" s="233">
        <f>ROUND(E150*J150,2)</f>
        <v>0</v>
      </c>
      <c r="L150" s="233">
        <v>21</v>
      </c>
      <c r="M150" s="233">
        <f>G150*(1+L150/100)</f>
        <v>0</v>
      </c>
      <c r="N150" s="222">
        <v>0</v>
      </c>
      <c r="O150" s="222">
        <f>ROUND(E150*N150,5)</f>
        <v>0</v>
      </c>
      <c r="P150" s="222">
        <v>0</v>
      </c>
      <c r="Q150" s="222">
        <f>ROUND(E150*P150,5)</f>
        <v>0</v>
      </c>
      <c r="R150" s="222"/>
      <c r="S150" s="222"/>
      <c r="T150" s="223">
        <v>0</v>
      </c>
      <c r="U150" s="222">
        <f>ROUND(E150*T150,2)</f>
        <v>0</v>
      </c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109</v>
      </c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x14ac:dyDescent="0.2">
      <c r="A151" s="214" t="s">
        <v>104</v>
      </c>
      <c r="B151" s="221" t="s">
        <v>65</v>
      </c>
      <c r="C151" s="267" t="s">
        <v>66</v>
      </c>
      <c r="D151" s="225"/>
      <c r="E151" s="230"/>
      <c r="F151" s="234"/>
      <c r="G151" s="234">
        <f>SUMIF(AE152:AE176,"&lt;&gt;NOR",G152:G176)</f>
        <v>0</v>
      </c>
      <c r="H151" s="234"/>
      <c r="I151" s="234">
        <f>SUM(I152:I176)</f>
        <v>0</v>
      </c>
      <c r="J151" s="234"/>
      <c r="K151" s="234">
        <f>SUM(K152:K176)</f>
        <v>0</v>
      </c>
      <c r="L151" s="234"/>
      <c r="M151" s="234">
        <f>SUM(M152:M176)</f>
        <v>0</v>
      </c>
      <c r="N151" s="225"/>
      <c r="O151" s="225">
        <f>SUM(O152:O176)</f>
        <v>47.027549999999998</v>
      </c>
      <c r="P151" s="225"/>
      <c r="Q151" s="225">
        <f>SUM(Q152:Q176)</f>
        <v>0</v>
      </c>
      <c r="R151" s="225"/>
      <c r="S151" s="225"/>
      <c r="T151" s="226"/>
      <c r="U151" s="225">
        <f>SUM(U152:U176)</f>
        <v>66.169999999999987</v>
      </c>
      <c r="AE151" t="s">
        <v>105</v>
      </c>
    </row>
    <row r="152" spans="1:60" outlineLevel="1" x14ac:dyDescent="0.2">
      <c r="A152" s="213">
        <v>59</v>
      </c>
      <c r="B152" s="220" t="s">
        <v>289</v>
      </c>
      <c r="C152" s="265" t="s">
        <v>290</v>
      </c>
      <c r="D152" s="222" t="s">
        <v>226</v>
      </c>
      <c r="E152" s="228">
        <v>225</v>
      </c>
      <c r="F152" s="232"/>
      <c r="G152" s="233">
        <f>ROUND(E152*F152,2)</f>
        <v>0</v>
      </c>
      <c r="H152" s="232"/>
      <c r="I152" s="233">
        <f>ROUND(E152*H152,2)</f>
        <v>0</v>
      </c>
      <c r="J152" s="232"/>
      <c r="K152" s="233">
        <f>ROUND(E152*J152,2)</f>
        <v>0</v>
      </c>
      <c r="L152" s="233">
        <v>21</v>
      </c>
      <c r="M152" s="233">
        <f>G152*(1+L152/100)</f>
        <v>0</v>
      </c>
      <c r="N152" s="222">
        <v>0</v>
      </c>
      <c r="O152" s="222">
        <f>ROUND(E152*N152,5)</f>
        <v>0</v>
      </c>
      <c r="P152" s="222">
        <v>0</v>
      </c>
      <c r="Q152" s="222">
        <f>ROUND(E152*P152,5)</f>
        <v>0</v>
      </c>
      <c r="R152" s="222"/>
      <c r="S152" s="222"/>
      <c r="T152" s="223">
        <v>0.05</v>
      </c>
      <c r="U152" s="222">
        <f>ROUND(E152*T152,2)</f>
        <v>11.25</v>
      </c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109</v>
      </c>
      <c r="AF152" s="212"/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3"/>
      <c r="B153" s="220"/>
      <c r="C153" s="266" t="s">
        <v>291</v>
      </c>
      <c r="D153" s="224"/>
      <c r="E153" s="229">
        <v>216</v>
      </c>
      <c r="F153" s="233"/>
      <c r="G153" s="233"/>
      <c r="H153" s="233"/>
      <c r="I153" s="233"/>
      <c r="J153" s="233"/>
      <c r="K153" s="233"/>
      <c r="L153" s="233"/>
      <c r="M153" s="233"/>
      <c r="N153" s="222"/>
      <c r="O153" s="222"/>
      <c r="P153" s="222"/>
      <c r="Q153" s="222"/>
      <c r="R153" s="222"/>
      <c r="S153" s="222"/>
      <c r="T153" s="223"/>
      <c r="U153" s="222"/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 t="s">
        <v>111</v>
      </c>
      <c r="AF153" s="212">
        <v>0</v>
      </c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3"/>
      <c r="B154" s="220"/>
      <c r="C154" s="266" t="s">
        <v>292</v>
      </c>
      <c r="D154" s="224"/>
      <c r="E154" s="229">
        <v>9</v>
      </c>
      <c r="F154" s="233"/>
      <c r="G154" s="233"/>
      <c r="H154" s="233"/>
      <c r="I154" s="233"/>
      <c r="J154" s="233"/>
      <c r="K154" s="233"/>
      <c r="L154" s="233"/>
      <c r="M154" s="233"/>
      <c r="N154" s="222"/>
      <c r="O154" s="222"/>
      <c r="P154" s="222"/>
      <c r="Q154" s="222"/>
      <c r="R154" s="222"/>
      <c r="S154" s="222"/>
      <c r="T154" s="223"/>
      <c r="U154" s="222"/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111</v>
      </c>
      <c r="AF154" s="212">
        <v>0</v>
      </c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3">
        <v>60</v>
      </c>
      <c r="B155" s="220" t="s">
        <v>293</v>
      </c>
      <c r="C155" s="265" t="s">
        <v>294</v>
      </c>
      <c r="D155" s="222" t="s">
        <v>226</v>
      </c>
      <c r="E155" s="228">
        <v>220.32</v>
      </c>
      <c r="F155" s="232"/>
      <c r="G155" s="233">
        <f>ROUND(E155*F155,2)</f>
        <v>0</v>
      </c>
      <c r="H155" s="232"/>
      <c r="I155" s="233">
        <f>ROUND(E155*H155,2)</f>
        <v>0</v>
      </c>
      <c r="J155" s="232"/>
      <c r="K155" s="233">
        <f>ROUND(E155*J155,2)</f>
        <v>0</v>
      </c>
      <c r="L155" s="233">
        <v>21</v>
      </c>
      <c r="M155" s="233">
        <f>G155*(1+L155/100)</f>
        <v>0</v>
      </c>
      <c r="N155" s="222">
        <v>4.8000000000000001E-4</v>
      </c>
      <c r="O155" s="222">
        <f>ROUND(E155*N155,5)</f>
        <v>0.10575</v>
      </c>
      <c r="P155" s="222">
        <v>0</v>
      </c>
      <c r="Q155" s="222">
        <f>ROUND(E155*P155,5)</f>
        <v>0</v>
      </c>
      <c r="R155" s="222"/>
      <c r="S155" s="222"/>
      <c r="T155" s="223">
        <v>0</v>
      </c>
      <c r="U155" s="222">
        <f>ROUND(E155*T155,2)</f>
        <v>0</v>
      </c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194</v>
      </c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3"/>
      <c r="B156" s="220"/>
      <c r="C156" s="266" t="s">
        <v>295</v>
      </c>
      <c r="D156" s="224"/>
      <c r="E156" s="229">
        <v>220.32</v>
      </c>
      <c r="F156" s="233"/>
      <c r="G156" s="233"/>
      <c r="H156" s="233"/>
      <c r="I156" s="233"/>
      <c r="J156" s="233"/>
      <c r="K156" s="233"/>
      <c r="L156" s="233"/>
      <c r="M156" s="233"/>
      <c r="N156" s="222"/>
      <c r="O156" s="222"/>
      <c r="P156" s="222"/>
      <c r="Q156" s="222"/>
      <c r="R156" s="222"/>
      <c r="S156" s="222"/>
      <c r="T156" s="223"/>
      <c r="U156" s="222"/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 t="s">
        <v>111</v>
      </c>
      <c r="AF156" s="212">
        <v>0</v>
      </c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3">
        <v>61</v>
      </c>
      <c r="B157" s="220" t="s">
        <v>296</v>
      </c>
      <c r="C157" s="265" t="s">
        <v>297</v>
      </c>
      <c r="D157" s="222" t="s">
        <v>226</v>
      </c>
      <c r="E157" s="228">
        <v>9.18</v>
      </c>
      <c r="F157" s="232"/>
      <c r="G157" s="233">
        <f>ROUND(E157*F157,2)</f>
        <v>0</v>
      </c>
      <c r="H157" s="232"/>
      <c r="I157" s="233">
        <f>ROUND(E157*H157,2)</f>
        <v>0</v>
      </c>
      <c r="J157" s="232"/>
      <c r="K157" s="233">
        <f>ROUND(E157*J157,2)</f>
        <v>0</v>
      </c>
      <c r="L157" s="233">
        <v>21</v>
      </c>
      <c r="M157" s="233">
        <f>G157*(1+L157/100)</f>
        <v>0</v>
      </c>
      <c r="N157" s="222">
        <v>8.0000000000000004E-4</v>
      </c>
      <c r="O157" s="222">
        <f>ROUND(E157*N157,5)</f>
        <v>7.3400000000000002E-3</v>
      </c>
      <c r="P157" s="222">
        <v>0</v>
      </c>
      <c r="Q157" s="222">
        <f>ROUND(E157*P157,5)</f>
        <v>0</v>
      </c>
      <c r="R157" s="222"/>
      <c r="S157" s="222"/>
      <c r="T157" s="223">
        <v>0</v>
      </c>
      <c r="U157" s="222">
        <f>ROUND(E157*T157,2)</f>
        <v>0</v>
      </c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194</v>
      </c>
      <c r="AF157" s="212"/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3"/>
      <c r="B158" s="220"/>
      <c r="C158" s="266" t="s">
        <v>298</v>
      </c>
      <c r="D158" s="224"/>
      <c r="E158" s="229">
        <v>9.18</v>
      </c>
      <c r="F158" s="233"/>
      <c r="G158" s="233"/>
      <c r="H158" s="233"/>
      <c r="I158" s="233"/>
      <c r="J158" s="233"/>
      <c r="K158" s="233"/>
      <c r="L158" s="233"/>
      <c r="M158" s="233"/>
      <c r="N158" s="222"/>
      <c r="O158" s="222"/>
      <c r="P158" s="222"/>
      <c r="Q158" s="222"/>
      <c r="R158" s="222"/>
      <c r="S158" s="222"/>
      <c r="T158" s="223"/>
      <c r="U158" s="222"/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111</v>
      </c>
      <c r="AF158" s="212">
        <v>0</v>
      </c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3">
        <v>62</v>
      </c>
      <c r="B159" s="220" t="s">
        <v>299</v>
      </c>
      <c r="C159" s="265" t="s">
        <v>300</v>
      </c>
      <c r="D159" s="222" t="s">
        <v>139</v>
      </c>
      <c r="E159" s="228">
        <v>388.8</v>
      </c>
      <c r="F159" s="232"/>
      <c r="G159" s="233">
        <f>ROUND(E159*F159,2)</f>
        <v>0</v>
      </c>
      <c r="H159" s="232"/>
      <c r="I159" s="233">
        <f>ROUND(E159*H159,2)</f>
        <v>0</v>
      </c>
      <c r="J159" s="232"/>
      <c r="K159" s="233">
        <f>ROUND(E159*J159,2)</f>
        <v>0</v>
      </c>
      <c r="L159" s="233">
        <v>21</v>
      </c>
      <c r="M159" s="233">
        <f>G159*(1+L159/100)</f>
        <v>0</v>
      </c>
      <c r="N159" s="222">
        <v>1.8000000000000001E-4</v>
      </c>
      <c r="O159" s="222">
        <f>ROUND(E159*N159,5)</f>
        <v>6.9980000000000001E-2</v>
      </c>
      <c r="P159" s="222">
        <v>0</v>
      </c>
      <c r="Q159" s="222">
        <f>ROUND(E159*P159,5)</f>
        <v>0</v>
      </c>
      <c r="R159" s="222"/>
      <c r="S159" s="222"/>
      <c r="T159" s="223">
        <v>7.0000000000000007E-2</v>
      </c>
      <c r="U159" s="222">
        <f>ROUND(E159*T159,2)</f>
        <v>27.22</v>
      </c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109</v>
      </c>
      <c r="AF159" s="212"/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3"/>
      <c r="B160" s="220"/>
      <c r="C160" s="266" t="s">
        <v>301</v>
      </c>
      <c r="D160" s="224"/>
      <c r="E160" s="229">
        <v>367.2</v>
      </c>
      <c r="F160" s="233"/>
      <c r="G160" s="233"/>
      <c r="H160" s="233"/>
      <c r="I160" s="233"/>
      <c r="J160" s="233"/>
      <c r="K160" s="233"/>
      <c r="L160" s="233"/>
      <c r="M160" s="233"/>
      <c r="N160" s="222"/>
      <c r="O160" s="222"/>
      <c r="P160" s="222"/>
      <c r="Q160" s="222"/>
      <c r="R160" s="222"/>
      <c r="S160" s="222"/>
      <c r="T160" s="223"/>
      <c r="U160" s="222"/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111</v>
      </c>
      <c r="AF160" s="212">
        <v>0</v>
      </c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3"/>
      <c r="B161" s="220"/>
      <c r="C161" s="266" t="s">
        <v>302</v>
      </c>
      <c r="D161" s="224"/>
      <c r="E161" s="229">
        <v>21.6</v>
      </c>
      <c r="F161" s="233"/>
      <c r="G161" s="233"/>
      <c r="H161" s="233"/>
      <c r="I161" s="233"/>
      <c r="J161" s="233"/>
      <c r="K161" s="233"/>
      <c r="L161" s="233"/>
      <c r="M161" s="233"/>
      <c r="N161" s="222"/>
      <c r="O161" s="222"/>
      <c r="P161" s="222"/>
      <c r="Q161" s="222"/>
      <c r="R161" s="222"/>
      <c r="S161" s="222"/>
      <c r="T161" s="223"/>
      <c r="U161" s="222"/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111</v>
      </c>
      <c r="AF161" s="212">
        <v>0</v>
      </c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3">
        <v>63</v>
      </c>
      <c r="B162" s="220" t="s">
        <v>303</v>
      </c>
      <c r="C162" s="265" t="s">
        <v>304</v>
      </c>
      <c r="D162" s="222" t="s">
        <v>139</v>
      </c>
      <c r="E162" s="228">
        <v>427.68</v>
      </c>
      <c r="F162" s="232"/>
      <c r="G162" s="233">
        <f>ROUND(E162*F162,2)</f>
        <v>0</v>
      </c>
      <c r="H162" s="232"/>
      <c r="I162" s="233">
        <f>ROUND(E162*H162,2)</f>
        <v>0</v>
      </c>
      <c r="J162" s="232"/>
      <c r="K162" s="233">
        <f>ROUND(E162*J162,2)</f>
        <v>0</v>
      </c>
      <c r="L162" s="233">
        <v>21</v>
      </c>
      <c r="M162" s="233">
        <f>G162*(1+L162/100)</f>
        <v>0</v>
      </c>
      <c r="N162" s="222">
        <v>2.0000000000000001E-4</v>
      </c>
      <c r="O162" s="222">
        <f>ROUND(E162*N162,5)</f>
        <v>8.5540000000000005E-2</v>
      </c>
      <c r="P162" s="222">
        <v>0</v>
      </c>
      <c r="Q162" s="222">
        <f>ROUND(E162*P162,5)</f>
        <v>0</v>
      </c>
      <c r="R162" s="222"/>
      <c r="S162" s="222"/>
      <c r="T162" s="223">
        <v>0</v>
      </c>
      <c r="U162" s="222">
        <f>ROUND(E162*T162,2)</f>
        <v>0</v>
      </c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194</v>
      </c>
      <c r="AF162" s="212"/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3"/>
      <c r="B163" s="220"/>
      <c r="C163" s="266" t="s">
        <v>305</v>
      </c>
      <c r="D163" s="224"/>
      <c r="E163" s="229">
        <v>403.92</v>
      </c>
      <c r="F163" s="233"/>
      <c r="G163" s="233"/>
      <c r="H163" s="233"/>
      <c r="I163" s="233"/>
      <c r="J163" s="233"/>
      <c r="K163" s="233"/>
      <c r="L163" s="233"/>
      <c r="M163" s="233"/>
      <c r="N163" s="222"/>
      <c r="O163" s="222"/>
      <c r="P163" s="222"/>
      <c r="Q163" s="222"/>
      <c r="R163" s="222"/>
      <c r="S163" s="222"/>
      <c r="T163" s="223"/>
      <c r="U163" s="222"/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111</v>
      </c>
      <c r="AF163" s="212">
        <v>0</v>
      </c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3"/>
      <c r="B164" s="220"/>
      <c r="C164" s="266" t="s">
        <v>306</v>
      </c>
      <c r="D164" s="224"/>
      <c r="E164" s="229">
        <v>23.76</v>
      </c>
      <c r="F164" s="233"/>
      <c r="G164" s="233"/>
      <c r="H164" s="233"/>
      <c r="I164" s="233"/>
      <c r="J164" s="233"/>
      <c r="K164" s="233"/>
      <c r="L164" s="233"/>
      <c r="M164" s="233"/>
      <c r="N164" s="222"/>
      <c r="O164" s="222"/>
      <c r="P164" s="222"/>
      <c r="Q164" s="222"/>
      <c r="R164" s="222"/>
      <c r="S164" s="222"/>
      <c r="T164" s="223"/>
      <c r="U164" s="222"/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111</v>
      </c>
      <c r="AF164" s="212">
        <v>0</v>
      </c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3">
        <v>64</v>
      </c>
      <c r="B165" s="220" t="s">
        <v>307</v>
      </c>
      <c r="C165" s="265" t="s">
        <v>308</v>
      </c>
      <c r="D165" s="222" t="s">
        <v>108</v>
      </c>
      <c r="E165" s="228">
        <v>17.28</v>
      </c>
      <c r="F165" s="232"/>
      <c r="G165" s="233">
        <f>ROUND(E165*F165,2)</f>
        <v>0</v>
      </c>
      <c r="H165" s="232"/>
      <c r="I165" s="233">
        <f>ROUND(E165*H165,2)</f>
        <v>0</v>
      </c>
      <c r="J165" s="232"/>
      <c r="K165" s="233">
        <f>ROUND(E165*J165,2)</f>
        <v>0</v>
      </c>
      <c r="L165" s="233">
        <v>21</v>
      </c>
      <c r="M165" s="233">
        <f>G165*(1+L165/100)</f>
        <v>0</v>
      </c>
      <c r="N165" s="222">
        <v>1.665</v>
      </c>
      <c r="O165" s="222">
        <f>ROUND(E165*N165,5)</f>
        <v>28.7712</v>
      </c>
      <c r="P165" s="222">
        <v>0</v>
      </c>
      <c r="Q165" s="222">
        <f>ROUND(E165*P165,5)</f>
        <v>0</v>
      </c>
      <c r="R165" s="222"/>
      <c r="S165" s="222"/>
      <c r="T165" s="223">
        <v>0.92</v>
      </c>
      <c r="U165" s="222">
        <f>ROUND(E165*T165,2)</f>
        <v>15.9</v>
      </c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109</v>
      </c>
      <c r="AF165" s="212"/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3"/>
      <c r="B166" s="220"/>
      <c r="C166" s="268" t="s">
        <v>309</v>
      </c>
      <c r="D166" s="227"/>
      <c r="E166" s="231"/>
      <c r="F166" s="235"/>
      <c r="G166" s="236"/>
      <c r="H166" s="233"/>
      <c r="I166" s="233"/>
      <c r="J166" s="233"/>
      <c r="K166" s="233"/>
      <c r="L166" s="233"/>
      <c r="M166" s="233"/>
      <c r="N166" s="222"/>
      <c r="O166" s="222"/>
      <c r="P166" s="222"/>
      <c r="Q166" s="222"/>
      <c r="R166" s="222"/>
      <c r="S166" s="222"/>
      <c r="T166" s="223"/>
      <c r="U166" s="222"/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232</v>
      </c>
      <c r="AF166" s="212"/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5" t="str">
        <f>C166</f>
        <v>Změna frakce na 4-8 mm.</v>
      </c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3"/>
      <c r="B167" s="220"/>
      <c r="C167" s="266" t="s">
        <v>310</v>
      </c>
      <c r="D167" s="224"/>
      <c r="E167" s="229">
        <v>16.2</v>
      </c>
      <c r="F167" s="233"/>
      <c r="G167" s="233"/>
      <c r="H167" s="233"/>
      <c r="I167" s="233"/>
      <c r="J167" s="233"/>
      <c r="K167" s="233"/>
      <c r="L167" s="233"/>
      <c r="M167" s="233"/>
      <c r="N167" s="222"/>
      <c r="O167" s="222"/>
      <c r="P167" s="222"/>
      <c r="Q167" s="222"/>
      <c r="R167" s="222"/>
      <c r="S167" s="222"/>
      <c r="T167" s="223"/>
      <c r="U167" s="222"/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 t="s">
        <v>111</v>
      </c>
      <c r="AF167" s="212">
        <v>0</v>
      </c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3"/>
      <c r="B168" s="220"/>
      <c r="C168" s="266" t="s">
        <v>311</v>
      </c>
      <c r="D168" s="224"/>
      <c r="E168" s="229">
        <v>1.08</v>
      </c>
      <c r="F168" s="233"/>
      <c r="G168" s="233"/>
      <c r="H168" s="233"/>
      <c r="I168" s="233"/>
      <c r="J168" s="233"/>
      <c r="K168" s="233"/>
      <c r="L168" s="233"/>
      <c r="M168" s="233"/>
      <c r="N168" s="222"/>
      <c r="O168" s="222"/>
      <c r="P168" s="222"/>
      <c r="Q168" s="222"/>
      <c r="R168" s="222"/>
      <c r="S168" s="222"/>
      <c r="T168" s="223"/>
      <c r="U168" s="222"/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111</v>
      </c>
      <c r="AF168" s="212">
        <v>0</v>
      </c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3">
        <v>65</v>
      </c>
      <c r="B169" s="220" t="s">
        <v>307</v>
      </c>
      <c r="C169" s="265" t="s">
        <v>308</v>
      </c>
      <c r="D169" s="222" t="s">
        <v>108</v>
      </c>
      <c r="E169" s="228">
        <v>10.8</v>
      </c>
      <c r="F169" s="232"/>
      <c r="G169" s="233">
        <f>ROUND(E169*F169,2)</f>
        <v>0</v>
      </c>
      <c r="H169" s="232"/>
      <c r="I169" s="233">
        <f>ROUND(E169*H169,2)</f>
        <v>0</v>
      </c>
      <c r="J169" s="232"/>
      <c r="K169" s="233">
        <f>ROUND(E169*J169,2)</f>
        <v>0</v>
      </c>
      <c r="L169" s="233">
        <v>21</v>
      </c>
      <c r="M169" s="233">
        <f>G169*(1+L169/100)</f>
        <v>0</v>
      </c>
      <c r="N169" s="222">
        <v>1.665</v>
      </c>
      <c r="O169" s="222">
        <f>ROUND(E169*N169,5)</f>
        <v>17.981999999999999</v>
      </c>
      <c r="P169" s="222">
        <v>0</v>
      </c>
      <c r="Q169" s="222">
        <f>ROUND(E169*P169,5)</f>
        <v>0</v>
      </c>
      <c r="R169" s="222"/>
      <c r="S169" s="222"/>
      <c r="T169" s="223">
        <v>0.92</v>
      </c>
      <c r="U169" s="222">
        <f>ROUND(E169*T169,2)</f>
        <v>9.94</v>
      </c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109</v>
      </c>
      <c r="AF169" s="212"/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3"/>
      <c r="B170" s="220"/>
      <c r="C170" s="268" t="s">
        <v>312</v>
      </c>
      <c r="D170" s="227"/>
      <c r="E170" s="231"/>
      <c r="F170" s="235"/>
      <c r="G170" s="236"/>
      <c r="H170" s="233"/>
      <c r="I170" s="233"/>
      <c r="J170" s="233"/>
      <c r="K170" s="233"/>
      <c r="L170" s="233"/>
      <c r="M170" s="233"/>
      <c r="N170" s="222"/>
      <c r="O170" s="222"/>
      <c r="P170" s="222"/>
      <c r="Q170" s="222"/>
      <c r="R170" s="222"/>
      <c r="S170" s="222"/>
      <c r="T170" s="223"/>
      <c r="U170" s="222"/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 t="s">
        <v>232</v>
      </c>
      <c r="AF170" s="212"/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5" t="str">
        <f>C170</f>
        <v>Frakce 8-16 mm.</v>
      </c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3"/>
      <c r="B171" s="220"/>
      <c r="C171" s="266" t="s">
        <v>313</v>
      </c>
      <c r="D171" s="224"/>
      <c r="E171" s="229">
        <v>9.7200000000000006</v>
      </c>
      <c r="F171" s="233"/>
      <c r="G171" s="233"/>
      <c r="H171" s="233"/>
      <c r="I171" s="233"/>
      <c r="J171" s="233"/>
      <c r="K171" s="233"/>
      <c r="L171" s="233"/>
      <c r="M171" s="233"/>
      <c r="N171" s="222"/>
      <c r="O171" s="222"/>
      <c r="P171" s="222"/>
      <c r="Q171" s="222"/>
      <c r="R171" s="222"/>
      <c r="S171" s="222"/>
      <c r="T171" s="223"/>
      <c r="U171" s="222"/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 t="s">
        <v>111</v>
      </c>
      <c r="AF171" s="212">
        <v>0</v>
      </c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3"/>
      <c r="B172" s="220"/>
      <c r="C172" s="266" t="s">
        <v>311</v>
      </c>
      <c r="D172" s="224"/>
      <c r="E172" s="229">
        <v>1.08</v>
      </c>
      <c r="F172" s="233"/>
      <c r="G172" s="233"/>
      <c r="H172" s="233"/>
      <c r="I172" s="233"/>
      <c r="J172" s="233"/>
      <c r="K172" s="233"/>
      <c r="L172" s="233"/>
      <c r="M172" s="233"/>
      <c r="N172" s="222"/>
      <c r="O172" s="222"/>
      <c r="P172" s="222"/>
      <c r="Q172" s="222"/>
      <c r="R172" s="222"/>
      <c r="S172" s="222"/>
      <c r="T172" s="223"/>
      <c r="U172" s="222"/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 t="s">
        <v>111</v>
      </c>
      <c r="AF172" s="212">
        <v>0</v>
      </c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ht="22.5" outlineLevel="1" x14ac:dyDescent="0.2">
      <c r="A173" s="213">
        <v>66</v>
      </c>
      <c r="B173" s="220" t="s">
        <v>314</v>
      </c>
      <c r="C173" s="265" t="s">
        <v>315</v>
      </c>
      <c r="D173" s="222" t="s">
        <v>160</v>
      </c>
      <c r="E173" s="228">
        <v>3</v>
      </c>
      <c r="F173" s="232"/>
      <c r="G173" s="233">
        <f>ROUND(E173*F173,2)</f>
        <v>0</v>
      </c>
      <c r="H173" s="232"/>
      <c r="I173" s="233">
        <f>ROUND(E173*H173,2)</f>
        <v>0</v>
      </c>
      <c r="J173" s="232"/>
      <c r="K173" s="233">
        <f>ROUND(E173*J173,2)</f>
        <v>0</v>
      </c>
      <c r="L173" s="233">
        <v>21</v>
      </c>
      <c r="M173" s="233">
        <f>G173*(1+L173/100)</f>
        <v>0</v>
      </c>
      <c r="N173" s="222">
        <v>1.2800000000000001E-3</v>
      </c>
      <c r="O173" s="222">
        <f>ROUND(E173*N173,5)</f>
        <v>3.8400000000000001E-3</v>
      </c>
      <c r="P173" s="222">
        <v>0</v>
      </c>
      <c r="Q173" s="222">
        <f>ROUND(E173*P173,5)</f>
        <v>0</v>
      </c>
      <c r="R173" s="222"/>
      <c r="S173" s="222"/>
      <c r="T173" s="223">
        <v>0.33</v>
      </c>
      <c r="U173" s="222">
        <f>ROUND(E173*T173,2)</f>
        <v>0.99</v>
      </c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 t="s">
        <v>109</v>
      </c>
      <c r="AF173" s="212"/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ht="22.5" outlineLevel="1" x14ac:dyDescent="0.2">
      <c r="A174" s="213">
        <v>67</v>
      </c>
      <c r="B174" s="220" t="s">
        <v>316</v>
      </c>
      <c r="C174" s="265" t="s">
        <v>317</v>
      </c>
      <c r="D174" s="222" t="s">
        <v>160</v>
      </c>
      <c r="E174" s="228">
        <v>2</v>
      </c>
      <c r="F174" s="232"/>
      <c r="G174" s="233">
        <f>ROUND(E174*F174,2)</f>
        <v>0</v>
      </c>
      <c r="H174" s="232"/>
      <c r="I174" s="233">
        <f>ROUND(E174*H174,2)</f>
        <v>0</v>
      </c>
      <c r="J174" s="232"/>
      <c r="K174" s="233">
        <f>ROUND(E174*J174,2)</f>
        <v>0</v>
      </c>
      <c r="L174" s="233">
        <v>21</v>
      </c>
      <c r="M174" s="233">
        <f>G174*(1+L174/100)</f>
        <v>0</v>
      </c>
      <c r="N174" s="222">
        <v>7.2999999999999996E-4</v>
      </c>
      <c r="O174" s="222">
        <f>ROUND(E174*N174,5)</f>
        <v>1.4599999999999999E-3</v>
      </c>
      <c r="P174" s="222">
        <v>0</v>
      </c>
      <c r="Q174" s="222">
        <f>ROUND(E174*P174,5)</f>
        <v>0</v>
      </c>
      <c r="R174" s="222"/>
      <c r="S174" s="222"/>
      <c r="T174" s="223">
        <v>0.33</v>
      </c>
      <c r="U174" s="222">
        <f>ROUND(E174*T174,2)</f>
        <v>0.66</v>
      </c>
      <c r="V174" s="212"/>
      <c r="W174" s="212"/>
      <c r="X174" s="212"/>
      <c r="Y174" s="212"/>
      <c r="Z174" s="212"/>
      <c r="AA174" s="212"/>
      <c r="AB174" s="212"/>
      <c r="AC174" s="212"/>
      <c r="AD174" s="212"/>
      <c r="AE174" s="212" t="s">
        <v>109</v>
      </c>
      <c r="AF174" s="212"/>
      <c r="AG174" s="212"/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ht="22.5" outlineLevel="1" x14ac:dyDescent="0.2">
      <c r="A175" s="213">
        <v>68</v>
      </c>
      <c r="B175" s="220" t="s">
        <v>318</v>
      </c>
      <c r="C175" s="265" t="s">
        <v>319</v>
      </c>
      <c r="D175" s="222" t="s">
        <v>160</v>
      </c>
      <c r="E175" s="228">
        <v>1</v>
      </c>
      <c r="F175" s="232"/>
      <c r="G175" s="233">
        <f>ROUND(E175*F175,2)</f>
        <v>0</v>
      </c>
      <c r="H175" s="232"/>
      <c r="I175" s="233">
        <f>ROUND(E175*H175,2)</f>
        <v>0</v>
      </c>
      <c r="J175" s="232"/>
      <c r="K175" s="233">
        <f>ROUND(E175*J175,2)</f>
        <v>0</v>
      </c>
      <c r="L175" s="233">
        <v>21</v>
      </c>
      <c r="M175" s="233">
        <f>G175*(1+L175/100)</f>
        <v>0</v>
      </c>
      <c r="N175" s="222">
        <v>2.0000000000000002E-5</v>
      </c>
      <c r="O175" s="222">
        <f>ROUND(E175*N175,5)</f>
        <v>2.0000000000000002E-5</v>
      </c>
      <c r="P175" s="222">
        <v>0</v>
      </c>
      <c r="Q175" s="222">
        <f>ROUND(E175*P175,5)</f>
        <v>0</v>
      </c>
      <c r="R175" s="222"/>
      <c r="S175" s="222"/>
      <c r="T175" s="223">
        <v>0.20599999999999999</v>
      </c>
      <c r="U175" s="222">
        <f>ROUND(E175*T175,2)</f>
        <v>0.21</v>
      </c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109</v>
      </c>
      <c r="AF175" s="212"/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13">
        <v>69</v>
      </c>
      <c r="B176" s="220" t="s">
        <v>320</v>
      </c>
      <c r="C176" s="265" t="s">
        <v>321</v>
      </c>
      <c r="D176" s="222" t="s">
        <v>160</v>
      </c>
      <c r="E176" s="228">
        <v>1</v>
      </c>
      <c r="F176" s="232"/>
      <c r="G176" s="233">
        <f>ROUND(E176*F176,2)</f>
        <v>0</v>
      </c>
      <c r="H176" s="232"/>
      <c r="I176" s="233">
        <f>ROUND(E176*H176,2)</f>
        <v>0</v>
      </c>
      <c r="J176" s="232"/>
      <c r="K176" s="233">
        <f>ROUND(E176*J176,2)</f>
        <v>0</v>
      </c>
      <c r="L176" s="233">
        <v>21</v>
      </c>
      <c r="M176" s="233">
        <f>G176*(1+L176/100)</f>
        <v>0</v>
      </c>
      <c r="N176" s="222">
        <v>4.2000000000000002E-4</v>
      </c>
      <c r="O176" s="222">
        <f>ROUND(E176*N176,5)</f>
        <v>4.2000000000000002E-4</v>
      </c>
      <c r="P176" s="222">
        <v>0</v>
      </c>
      <c r="Q176" s="222">
        <f>ROUND(E176*P176,5)</f>
        <v>0</v>
      </c>
      <c r="R176" s="222"/>
      <c r="S176" s="222"/>
      <c r="T176" s="223">
        <v>0</v>
      </c>
      <c r="U176" s="222">
        <f>ROUND(E176*T176,2)</f>
        <v>0</v>
      </c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 t="s">
        <v>194</v>
      </c>
      <c r="AF176" s="212"/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x14ac:dyDescent="0.2">
      <c r="A177" s="214" t="s">
        <v>104</v>
      </c>
      <c r="B177" s="221" t="s">
        <v>67</v>
      </c>
      <c r="C177" s="267" t="s">
        <v>68</v>
      </c>
      <c r="D177" s="225"/>
      <c r="E177" s="230"/>
      <c r="F177" s="234"/>
      <c r="G177" s="234">
        <f>SUMIF(AE178:AE188,"&lt;&gt;NOR",G178:G188)</f>
        <v>0</v>
      </c>
      <c r="H177" s="234"/>
      <c r="I177" s="234">
        <f>SUM(I178:I188)</f>
        <v>0</v>
      </c>
      <c r="J177" s="234"/>
      <c r="K177" s="234">
        <f>SUM(K178:K188)</f>
        <v>0</v>
      </c>
      <c r="L177" s="234"/>
      <c r="M177" s="234">
        <f>SUM(M178:M188)</f>
        <v>0</v>
      </c>
      <c r="N177" s="225"/>
      <c r="O177" s="225">
        <f>SUM(O178:O188)</f>
        <v>24.025749999999999</v>
      </c>
      <c r="P177" s="225"/>
      <c r="Q177" s="225">
        <f>SUM(Q178:Q188)</f>
        <v>0</v>
      </c>
      <c r="R177" s="225"/>
      <c r="S177" s="225"/>
      <c r="T177" s="226"/>
      <c r="U177" s="225">
        <f>SUM(U178:U188)</f>
        <v>15.209999999999999</v>
      </c>
      <c r="AE177" t="s">
        <v>105</v>
      </c>
    </row>
    <row r="178" spans="1:60" ht="22.5" outlineLevel="1" x14ac:dyDescent="0.2">
      <c r="A178" s="213">
        <v>70</v>
      </c>
      <c r="B178" s="220" t="s">
        <v>322</v>
      </c>
      <c r="C178" s="265" t="s">
        <v>323</v>
      </c>
      <c r="D178" s="222" t="s">
        <v>108</v>
      </c>
      <c r="E178" s="228">
        <v>13.5</v>
      </c>
      <c r="F178" s="232"/>
      <c r="G178" s="233">
        <f>ROUND(E178*F178,2)</f>
        <v>0</v>
      </c>
      <c r="H178" s="232"/>
      <c r="I178" s="233">
        <f>ROUND(E178*H178,2)</f>
        <v>0</v>
      </c>
      <c r="J178" s="232"/>
      <c r="K178" s="233">
        <f>ROUND(E178*J178,2)</f>
        <v>0</v>
      </c>
      <c r="L178" s="233">
        <v>21</v>
      </c>
      <c r="M178" s="233">
        <f>G178*(1+L178/100)</f>
        <v>0</v>
      </c>
      <c r="N178" s="222">
        <v>1.665</v>
      </c>
      <c r="O178" s="222">
        <f>ROUND(E178*N178,5)</f>
        <v>22.477499999999999</v>
      </c>
      <c r="P178" s="222">
        <v>0</v>
      </c>
      <c r="Q178" s="222">
        <f>ROUND(E178*P178,5)</f>
        <v>0</v>
      </c>
      <c r="R178" s="222"/>
      <c r="S178" s="222"/>
      <c r="T178" s="223">
        <v>0.92</v>
      </c>
      <c r="U178" s="222">
        <f>ROUND(E178*T178,2)</f>
        <v>12.42</v>
      </c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109</v>
      </c>
      <c r="AF178" s="212"/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3"/>
      <c r="B179" s="220"/>
      <c r="C179" s="268" t="s">
        <v>312</v>
      </c>
      <c r="D179" s="227"/>
      <c r="E179" s="231"/>
      <c r="F179" s="235"/>
      <c r="G179" s="236"/>
      <c r="H179" s="233"/>
      <c r="I179" s="233"/>
      <c r="J179" s="233"/>
      <c r="K179" s="233"/>
      <c r="L179" s="233"/>
      <c r="M179" s="233"/>
      <c r="N179" s="222"/>
      <c r="O179" s="222"/>
      <c r="P179" s="222"/>
      <c r="Q179" s="222"/>
      <c r="R179" s="222"/>
      <c r="S179" s="222"/>
      <c r="T179" s="223"/>
      <c r="U179" s="222"/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 t="s">
        <v>232</v>
      </c>
      <c r="AF179" s="212"/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5" t="str">
        <f>C179</f>
        <v>Frakce 8-16 mm.</v>
      </c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3"/>
      <c r="B180" s="220"/>
      <c r="C180" s="266" t="s">
        <v>324</v>
      </c>
      <c r="D180" s="224"/>
      <c r="E180" s="229">
        <v>13.5</v>
      </c>
      <c r="F180" s="233"/>
      <c r="G180" s="233"/>
      <c r="H180" s="233"/>
      <c r="I180" s="233"/>
      <c r="J180" s="233"/>
      <c r="K180" s="233"/>
      <c r="L180" s="233"/>
      <c r="M180" s="233"/>
      <c r="N180" s="222"/>
      <c r="O180" s="222"/>
      <c r="P180" s="222"/>
      <c r="Q180" s="222"/>
      <c r="R180" s="222"/>
      <c r="S180" s="222"/>
      <c r="T180" s="223"/>
      <c r="U180" s="222"/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 t="s">
        <v>111</v>
      </c>
      <c r="AF180" s="212">
        <v>0</v>
      </c>
      <c r="AG180" s="212"/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3">
        <v>71</v>
      </c>
      <c r="B181" s="220" t="s">
        <v>299</v>
      </c>
      <c r="C181" s="265" t="s">
        <v>300</v>
      </c>
      <c r="D181" s="222" t="s">
        <v>139</v>
      </c>
      <c r="E181" s="228">
        <v>36</v>
      </c>
      <c r="F181" s="232"/>
      <c r="G181" s="233">
        <f>ROUND(E181*F181,2)</f>
        <v>0</v>
      </c>
      <c r="H181" s="232"/>
      <c r="I181" s="233">
        <f>ROUND(E181*H181,2)</f>
        <v>0</v>
      </c>
      <c r="J181" s="232"/>
      <c r="K181" s="233">
        <f>ROUND(E181*J181,2)</f>
        <v>0</v>
      </c>
      <c r="L181" s="233">
        <v>21</v>
      </c>
      <c r="M181" s="233">
        <f>G181*(1+L181/100)</f>
        <v>0</v>
      </c>
      <c r="N181" s="222">
        <v>1.8000000000000001E-4</v>
      </c>
      <c r="O181" s="222">
        <f>ROUND(E181*N181,5)</f>
        <v>6.4799999999999996E-3</v>
      </c>
      <c r="P181" s="222">
        <v>0</v>
      </c>
      <c r="Q181" s="222">
        <f>ROUND(E181*P181,5)</f>
        <v>0</v>
      </c>
      <c r="R181" s="222"/>
      <c r="S181" s="222"/>
      <c r="T181" s="223">
        <v>7.0000000000000007E-2</v>
      </c>
      <c r="U181" s="222">
        <f>ROUND(E181*T181,2)</f>
        <v>2.52</v>
      </c>
      <c r="V181" s="212"/>
      <c r="W181" s="212"/>
      <c r="X181" s="212"/>
      <c r="Y181" s="212"/>
      <c r="Z181" s="212"/>
      <c r="AA181" s="212"/>
      <c r="AB181" s="212"/>
      <c r="AC181" s="212"/>
      <c r="AD181" s="212"/>
      <c r="AE181" s="212" t="s">
        <v>109</v>
      </c>
      <c r="AF181" s="212"/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3"/>
      <c r="B182" s="220"/>
      <c r="C182" s="266" t="s">
        <v>325</v>
      </c>
      <c r="D182" s="224"/>
      <c r="E182" s="229">
        <v>36</v>
      </c>
      <c r="F182" s="233"/>
      <c r="G182" s="233"/>
      <c r="H182" s="233"/>
      <c r="I182" s="233"/>
      <c r="J182" s="233"/>
      <c r="K182" s="233"/>
      <c r="L182" s="233"/>
      <c r="M182" s="233"/>
      <c r="N182" s="222"/>
      <c r="O182" s="222"/>
      <c r="P182" s="222"/>
      <c r="Q182" s="222"/>
      <c r="R182" s="222"/>
      <c r="S182" s="222"/>
      <c r="T182" s="223"/>
      <c r="U182" s="222"/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 t="s">
        <v>111</v>
      </c>
      <c r="AF182" s="212">
        <v>0</v>
      </c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3">
        <v>72</v>
      </c>
      <c r="B183" s="220" t="s">
        <v>326</v>
      </c>
      <c r="C183" s="265" t="s">
        <v>327</v>
      </c>
      <c r="D183" s="222" t="s">
        <v>139</v>
      </c>
      <c r="E183" s="228">
        <v>39.6</v>
      </c>
      <c r="F183" s="232"/>
      <c r="G183" s="233">
        <f>ROUND(E183*F183,2)</f>
        <v>0</v>
      </c>
      <c r="H183" s="232"/>
      <c r="I183" s="233">
        <f>ROUND(E183*H183,2)</f>
        <v>0</v>
      </c>
      <c r="J183" s="232"/>
      <c r="K183" s="233">
        <f>ROUND(E183*J183,2)</f>
        <v>0</v>
      </c>
      <c r="L183" s="233">
        <v>21</v>
      </c>
      <c r="M183" s="233">
        <f>G183*(1+L183/100)</f>
        <v>0</v>
      </c>
      <c r="N183" s="222">
        <v>2.2000000000000001E-4</v>
      </c>
      <c r="O183" s="222">
        <f>ROUND(E183*N183,5)</f>
        <v>8.7100000000000007E-3</v>
      </c>
      <c r="P183" s="222">
        <v>0</v>
      </c>
      <c r="Q183" s="222">
        <f>ROUND(E183*P183,5)</f>
        <v>0</v>
      </c>
      <c r="R183" s="222"/>
      <c r="S183" s="222"/>
      <c r="T183" s="223">
        <v>0</v>
      </c>
      <c r="U183" s="222">
        <f>ROUND(E183*T183,2)</f>
        <v>0</v>
      </c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 t="s">
        <v>194</v>
      </c>
      <c r="AF183" s="212"/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3"/>
      <c r="B184" s="220"/>
      <c r="C184" s="266" t="s">
        <v>328</v>
      </c>
      <c r="D184" s="224"/>
      <c r="E184" s="229">
        <v>39.6</v>
      </c>
      <c r="F184" s="233"/>
      <c r="G184" s="233"/>
      <c r="H184" s="233"/>
      <c r="I184" s="233"/>
      <c r="J184" s="233"/>
      <c r="K184" s="233"/>
      <c r="L184" s="233"/>
      <c r="M184" s="233"/>
      <c r="N184" s="222"/>
      <c r="O184" s="222"/>
      <c r="P184" s="222"/>
      <c r="Q184" s="222"/>
      <c r="R184" s="222"/>
      <c r="S184" s="222"/>
      <c r="T184" s="223"/>
      <c r="U184" s="222"/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 t="s">
        <v>111</v>
      </c>
      <c r="AF184" s="212">
        <v>0</v>
      </c>
      <c r="AG184" s="212"/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3">
        <v>73</v>
      </c>
      <c r="B185" s="220" t="s">
        <v>329</v>
      </c>
      <c r="C185" s="265" t="s">
        <v>330</v>
      </c>
      <c r="D185" s="222" t="s">
        <v>139</v>
      </c>
      <c r="E185" s="228">
        <v>9</v>
      </c>
      <c r="F185" s="232"/>
      <c r="G185" s="233">
        <f>ROUND(E185*F185,2)</f>
        <v>0</v>
      </c>
      <c r="H185" s="232"/>
      <c r="I185" s="233">
        <f>ROUND(E185*H185,2)</f>
        <v>0</v>
      </c>
      <c r="J185" s="232"/>
      <c r="K185" s="233">
        <f>ROUND(E185*J185,2)</f>
        <v>0</v>
      </c>
      <c r="L185" s="233">
        <v>21</v>
      </c>
      <c r="M185" s="233">
        <f>G185*(1+L185/100)</f>
        <v>0</v>
      </c>
      <c r="N185" s="222">
        <v>0</v>
      </c>
      <c r="O185" s="222">
        <f>ROUND(E185*N185,5)</f>
        <v>0</v>
      </c>
      <c r="P185" s="222">
        <v>0</v>
      </c>
      <c r="Q185" s="222">
        <f>ROUND(E185*P185,5)</f>
        <v>0</v>
      </c>
      <c r="R185" s="222"/>
      <c r="S185" s="222"/>
      <c r="T185" s="223">
        <v>0.03</v>
      </c>
      <c r="U185" s="222">
        <f>ROUND(E185*T185,2)</f>
        <v>0.27</v>
      </c>
      <c r="V185" s="212"/>
      <c r="W185" s="212"/>
      <c r="X185" s="212"/>
      <c r="Y185" s="212"/>
      <c r="Z185" s="212"/>
      <c r="AA185" s="212"/>
      <c r="AB185" s="212"/>
      <c r="AC185" s="212"/>
      <c r="AD185" s="212"/>
      <c r="AE185" s="212" t="s">
        <v>109</v>
      </c>
      <c r="AF185" s="212"/>
      <c r="AG185" s="212"/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3"/>
      <c r="B186" s="220"/>
      <c r="C186" s="266" t="s">
        <v>331</v>
      </c>
      <c r="D186" s="224"/>
      <c r="E186" s="229">
        <v>9</v>
      </c>
      <c r="F186" s="233"/>
      <c r="G186" s="233"/>
      <c r="H186" s="233"/>
      <c r="I186" s="233"/>
      <c r="J186" s="233"/>
      <c r="K186" s="233"/>
      <c r="L186" s="233"/>
      <c r="M186" s="233"/>
      <c r="N186" s="222"/>
      <c r="O186" s="222"/>
      <c r="P186" s="222"/>
      <c r="Q186" s="222"/>
      <c r="R186" s="222"/>
      <c r="S186" s="222"/>
      <c r="T186" s="223"/>
      <c r="U186" s="222"/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111</v>
      </c>
      <c r="AF186" s="212">
        <v>0</v>
      </c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3">
        <v>74</v>
      </c>
      <c r="B187" s="220" t="s">
        <v>332</v>
      </c>
      <c r="C187" s="265" t="s">
        <v>333</v>
      </c>
      <c r="D187" s="222" t="s">
        <v>108</v>
      </c>
      <c r="E187" s="228">
        <v>0.91800000000000004</v>
      </c>
      <c r="F187" s="232"/>
      <c r="G187" s="233">
        <f>ROUND(E187*F187,2)</f>
        <v>0</v>
      </c>
      <c r="H187" s="232"/>
      <c r="I187" s="233">
        <f>ROUND(E187*H187,2)</f>
        <v>0</v>
      </c>
      <c r="J187" s="232"/>
      <c r="K187" s="233">
        <f>ROUND(E187*J187,2)</f>
        <v>0</v>
      </c>
      <c r="L187" s="233">
        <v>21</v>
      </c>
      <c r="M187" s="233">
        <f>G187*(1+L187/100)</f>
        <v>0</v>
      </c>
      <c r="N187" s="222">
        <v>1.67</v>
      </c>
      <c r="O187" s="222">
        <f>ROUND(E187*N187,5)</f>
        <v>1.5330600000000001</v>
      </c>
      <c r="P187" s="222">
        <v>0</v>
      </c>
      <c r="Q187" s="222">
        <f>ROUND(E187*P187,5)</f>
        <v>0</v>
      </c>
      <c r="R187" s="222"/>
      <c r="S187" s="222"/>
      <c r="T187" s="223">
        <v>0</v>
      </c>
      <c r="U187" s="222">
        <f>ROUND(E187*T187,2)</f>
        <v>0</v>
      </c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 t="s">
        <v>194</v>
      </c>
      <c r="AF187" s="212"/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3"/>
      <c r="B188" s="220"/>
      <c r="C188" s="266" t="s">
        <v>334</v>
      </c>
      <c r="D188" s="224"/>
      <c r="E188" s="229">
        <v>0.91800000000000004</v>
      </c>
      <c r="F188" s="233"/>
      <c r="G188" s="233"/>
      <c r="H188" s="233"/>
      <c r="I188" s="233"/>
      <c r="J188" s="233"/>
      <c r="K188" s="233"/>
      <c r="L188" s="233"/>
      <c r="M188" s="233"/>
      <c r="N188" s="222"/>
      <c r="O188" s="222"/>
      <c r="P188" s="222"/>
      <c r="Q188" s="222"/>
      <c r="R188" s="222"/>
      <c r="S188" s="222"/>
      <c r="T188" s="223"/>
      <c r="U188" s="222"/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 t="s">
        <v>111</v>
      </c>
      <c r="AF188" s="212">
        <v>0</v>
      </c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x14ac:dyDescent="0.2">
      <c r="A189" s="214" t="s">
        <v>104</v>
      </c>
      <c r="B189" s="221" t="s">
        <v>69</v>
      </c>
      <c r="C189" s="267" t="s">
        <v>70</v>
      </c>
      <c r="D189" s="225"/>
      <c r="E189" s="230"/>
      <c r="F189" s="234"/>
      <c r="G189" s="234">
        <f>SUMIF(AE190:AE193,"&lt;&gt;NOR",G190:G193)</f>
        <v>0</v>
      </c>
      <c r="H189" s="234"/>
      <c r="I189" s="234">
        <f>SUM(I190:I193)</f>
        <v>0</v>
      </c>
      <c r="J189" s="234"/>
      <c r="K189" s="234">
        <f>SUM(K190:K193)</f>
        <v>0</v>
      </c>
      <c r="L189" s="234"/>
      <c r="M189" s="234">
        <f>SUM(M190:M193)</f>
        <v>0</v>
      </c>
      <c r="N189" s="225"/>
      <c r="O189" s="225">
        <f>SUM(O190:O193)</f>
        <v>18.913069999999998</v>
      </c>
      <c r="P189" s="225"/>
      <c r="Q189" s="225">
        <f>SUM(Q190:Q193)</f>
        <v>0</v>
      </c>
      <c r="R189" s="225"/>
      <c r="S189" s="225"/>
      <c r="T189" s="226"/>
      <c r="U189" s="225">
        <f>SUM(U190:U193)</f>
        <v>18.23</v>
      </c>
      <c r="AE189" t="s">
        <v>105</v>
      </c>
    </row>
    <row r="190" spans="1:60" outlineLevel="1" x14ac:dyDescent="0.2">
      <c r="A190" s="213">
        <v>75</v>
      </c>
      <c r="B190" s="220" t="s">
        <v>196</v>
      </c>
      <c r="C190" s="265" t="s">
        <v>197</v>
      </c>
      <c r="D190" s="222" t="s">
        <v>108</v>
      </c>
      <c r="E190" s="228">
        <v>3.24</v>
      </c>
      <c r="F190" s="232"/>
      <c r="G190" s="233">
        <f>ROUND(E190*F190,2)</f>
        <v>0</v>
      </c>
      <c r="H190" s="232"/>
      <c r="I190" s="233">
        <f>ROUND(E190*H190,2)</f>
        <v>0</v>
      </c>
      <c r="J190" s="232"/>
      <c r="K190" s="233">
        <f>ROUND(E190*J190,2)</f>
        <v>0</v>
      </c>
      <c r="L190" s="233">
        <v>21</v>
      </c>
      <c r="M190" s="233">
        <f>G190*(1+L190/100)</f>
        <v>0</v>
      </c>
      <c r="N190" s="222">
        <v>1.9397</v>
      </c>
      <c r="O190" s="222">
        <f>ROUND(E190*N190,5)</f>
        <v>6.2846299999999999</v>
      </c>
      <c r="P190" s="222">
        <v>0</v>
      </c>
      <c r="Q190" s="222">
        <f>ROUND(E190*P190,5)</f>
        <v>0</v>
      </c>
      <c r="R190" s="222"/>
      <c r="S190" s="222"/>
      <c r="T190" s="223">
        <v>0.96</v>
      </c>
      <c r="U190" s="222">
        <f>ROUND(E190*T190,2)</f>
        <v>3.11</v>
      </c>
      <c r="V190" s="212"/>
      <c r="W190" s="212"/>
      <c r="X190" s="212"/>
      <c r="Y190" s="212"/>
      <c r="Z190" s="212"/>
      <c r="AA190" s="212"/>
      <c r="AB190" s="212"/>
      <c r="AC190" s="212"/>
      <c r="AD190" s="212"/>
      <c r="AE190" s="212" t="s">
        <v>109</v>
      </c>
      <c r="AF190" s="212"/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3"/>
      <c r="B191" s="220"/>
      <c r="C191" s="266" t="s">
        <v>335</v>
      </c>
      <c r="D191" s="224"/>
      <c r="E191" s="229">
        <v>3.24</v>
      </c>
      <c r="F191" s="233"/>
      <c r="G191" s="233"/>
      <c r="H191" s="233"/>
      <c r="I191" s="233"/>
      <c r="J191" s="233"/>
      <c r="K191" s="233"/>
      <c r="L191" s="233"/>
      <c r="M191" s="233"/>
      <c r="N191" s="222"/>
      <c r="O191" s="222"/>
      <c r="P191" s="222"/>
      <c r="Q191" s="222"/>
      <c r="R191" s="222"/>
      <c r="S191" s="222"/>
      <c r="T191" s="223"/>
      <c r="U191" s="222"/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 t="s">
        <v>111</v>
      </c>
      <c r="AF191" s="212">
        <v>0</v>
      </c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22.5" outlineLevel="1" x14ac:dyDescent="0.2">
      <c r="A192" s="213">
        <v>76</v>
      </c>
      <c r="B192" s="220" t="s">
        <v>336</v>
      </c>
      <c r="C192" s="265" t="s">
        <v>337</v>
      </c>
      <c r="D192" s="222" t="s">
        <v>226</v>
      </c>
      <c r="E192" s="228">
        <v>108</v>
      </c>
      <c r="F192" s="232"/>
      <c r="G192" s="233">
        <f>ROUND(E192*F192,2)</f>
        <v>0</v>
      </c>
      <c r="H192" s="232"/>
      <c r="I192" s="233">
        <f>ROUND(E192*H192,2)</f>
        <v>0</v>
      </c>
      <c r="J192" s="232"/>
      <c r="K192" s="233">
        <f>ROUND(E192*J192,2)</f>
        <v>0</v>
      </c>
      <c r="L192" s="233">
        <v>21</v>
      </c>
      <c r="M192" s="233">
        <f>G192*(1+L192/100)</f>
        <v>0</v>
      </c>
      <c r="N192" s="222">
        <v>0.11693000000000001</v>
      </c>
      <c r="O192" s="222">
        <f>ROUND(E192*N192,5)</f>
        <v>12.628439999999999</v>
      </c>
      <c r="P192" s="222">
        <v>0</v>
      </c>
      <c r="Q192" s="222">
        <f>ROUND(E192*P192,5)</f>
        <v>0</v>
      </c>
      <c r="R192" s="222"/>
      <c r="S192" s="222"/>
      <c r="T192" s="223">
        <v>0.14000000000000001</v>
      </c>
      <c r="U192" s="222">
        <f>ROUND(E192*T192,2)</f>
        <v>15.12</v>
      </c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 t="s">
        <v>109</v>
      </c>
      <c r="AF192" s="212"/>
      <c r="AG192" s="212"/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3"/>
      <c r="B193" s="220"/>
      <c r="C193" s="266" t="s">
        <v>338</v>
      </c>
      <c r="D193" s="224"/>
      <c r="E193" s="229">
        <v>108</v>
      </c>
      <c r="F193" s="233"/>
      <c r="G193" s="233"/>
      <c r="H193" s="233"/>
      <c r="I193" s="233"/>
      <c r="J193" s="233"/>
      <c r="K193" s="233"/>
      <c r="L193" s="233"/>
      <c r="M193" s="233"/>
      <c r="N193" s="222"/>
      <c r="O193" s="222"/>
      <c r="P193" s="222"/>
      <c r="Q193" s="222"/>
      <c r="R193" s="222"/>
      <c r="S193" s="222"/>
      <c r="T193" s="223"/>
      <c r="U193" s="222"/>
      <c r="V193" s="212"/>
      <c r="W193" s="212"/>
      <c r="X193" s="212"/>
      <c r="Y193" s="212"/>
      <c r="Z193" s="212"/>
      <c r="AA193" s="212"/>
      <c r="AB193" s="212"/>
      <c r="AC193" s="212"/>
      <c r="AD193" s="212"/>
      <c r="AE193" s="212" t="s">
        <v>111</v>
      </c>
      <c r="AF193" s="212">
        <v>0</v>
      </c>
      <c r="AG193" s="212"/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x14ac:dyDescent="0.2">
      <c r="A194" s="214" t="s">
        <v>104</v>
      </c>
      <c r="B194" s="221" t="s">
        <v>71</v>
      </c>
      <c r="C194" s="267" t="s">
        <v>72</v>
      </c>
      <c r="D194" s="225"/>
      <c r="E194" s="230"/>
      <c r="F194" s="234"/>
      <c r="G194" s="234">
        <f>SUMIF(AE195:AE196,"&lt;&gt;NOR",G195:G196)</f>
        <v>0</v>
      </c>
      <c r="H194" s="234"/>
      <c r="I194" s="234">
        <f>SUM(I195:I196)</f>
        <v>0</v>
      </c>
      <c r="J194" s="234"/>
      <c r="K194" s="234">
        <f>SUM(K195:K196)</f>
        <v>0</v>
      </c>
      <c r="L194" s="234"/>
      <c r="M194" s="234">
        <f>SUM(M195:M196)</f>
        <v>0</v>
      </c>
      <c r="N194" s="225"/>
      <c r="O194" s="225">
        <f>SUM(O195:O196)</f>
        <v>0</v>
      </c>
      <c r="P194" s="225"/>
      <c r="Q194" s="225">
        <f>SUM(Q195:Q196)</f>
        <v>0</v>
      </c>
      <c r="R194" s="225"/>
      <c r="S194" s="225"/>
      <c r="T194" s="226"/>
      <c r="U194" s="225">
        <f>SUM(U195:U196)</f>
        <v>42.22</v>
      </c>
      <c r="AE194" t="s">
        <v>105</v>
      </c>
    </row>
    <row r="195" spans="1:60" outlineLevel="1" x14ac:dyDescent="0.2">
      <c r="A195" s="213">
        <v>77</v>
      </c>
      <c r="B195" s="220" t="s">
        <v>339</v>
      </c>
      <c r="C195" s="265" t="s">
        <v>340</v>
      </c>
      <c r="D195" s="222" t="s">
        <v>170</v>
      </c>
      <c r="E195" s="228">
        <v>603.16999999999996</v>
      </c>
      <c r="F195" s="232"/>
      <c r="G195" s="233">
        <f>ROUND(E195*F195,2)</f>
        <v>0</v>
      </c>
      <c r="H195" s="232"/>
      <c r="I195" s="233">
        <f>ROUND(E195*H195,2)</f>
        <v>0</v>
      </c>
      <c r="J195" s="232"/>
      <c r="K195" s="233">
        <f>ROUND(E195*J195,2)</f>
        <v>0</v>
      </c>
      <c r="L195" s="233">
        <v>21</v>
      </c>
      <c r="M195" s="233">
        <f>G195*(1+L195/100)</f>
        <v>0</v>
      </c>
      <c r="N195" s="222">
        <v>0</v>
      </c>
      <c r="O195" s="222">
        <f>ROUND(E195*N195,5)</f>
        <v>0</v>
      </c>
      <c r="P195" s="222">
        <v>0</v>
      </c>
      <c r="Q195" s="222">
        <f>ROUND(E195*P195,5)</f>
        <v>0</v>
      </c>
      <c r="R195" s="222"/>
      <c r="S195" s="222"/>
      <c r="T195" s="223">
        <v>7.0000000000000007E-2</v>
      </c>
      <c r="U195" s="222">
        <f>ROUND(E195*T195,2)</f>
        <v>42.22</v>
      </c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 t="s">
        <v>109</v>
      </c>
      <c r="AF195" s="212"/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3"/>
      <c r="B196" s="220"/>
      <c r="C196" s="266" t="s">
        <v>341</v>
      </c>
      <c r="D196" s="224"/>
      <c r="E196" s="229">
        <v>603.16999999999996</v>
      </c>
      <c r="F196" s="233"/>
      <c r="G196" s="233"/>
      <c r="H196" s="233"/>
      <c r="I196" s="233"/>
      <c r="J196" s="233"/>
      <c r="K196" s="233"/>
      <c r="L196" s="233"/>
      <c r="M196" s="233"/>
      <c r="N196" s="222"/>
      <c r="O196" s="222"/>
      <c r="P196" s="222"/>
      <c r="Q196" s="222"/>
      <c r="R196" s="222"/>
      <c r="S196" s="222"/>
      <c r="T196" s="223"/>
      <c r="U196" s="222"/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 t="s">
        <v>111</v>
      </c>
      <c r="AF196" s="212">
        <v>0</v>
      </c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x14ac:dyDescent="0.2">
      <c r="A197" s="214" t="s">
        <v>104</v>
      </c>
      <c r="B197" s="221" t="s">
        <v>73</v>
      </c>
      <c r="C197" s="267" t="s">
        <v>74</v>
      </c>
      <c r="D197" s="225"/>
      <c r="E197" s="230"/>
      <c r="F197" s="234"/>
      <c r="G197" s="234">
        <f>SUMIF(AE198:AE204,"&lt;&gt;NOR",G198:G204)</f>
        <v>0</v>
      </c>
      <c r="H197" s="234"/>
      <c r="I197" s="234">
        <f>SUM(I198:I204)</f>
        <v>0</v>
      </c>
      <c r="J197" s="234"/>
      <c r="K197" s="234">
        <f>SUM(K198:K204)</f>
        <v>0</v>
      </c>
      <c r="L197" s="234"/>
      <c r="M197" s="234">
        <f>SUM(M198:M204)</f>
        <v>0</v>
      </c>
      <c r="N197" s="225"/>
      <c r="O197" s="225">
        <f>SUM(O198:O204)</f>
        <v>132.38939999999997</v>
      </c>
      <c r="P197" s="225"/>
      <c r="Q197" s="225">
        <f>SUM(Q198:Q204)</f>
        <v>0</v>
      </c>
      <c r="R197" s="225"/>
      <c r="S197" s="225"/>
      <c r="T197" s="226"/>
      <c r="U197" s="225">
        <f>SUM(U198:U204)</f>
        <v>81.650000000000006</v>
      </c>
      <c r="AE197" t="s">
        <v>105</v>
      </c>
    </row>
    <row r="198" spans="1:60" outlineLevel="1" x14ac:dyDescent="0.2">
      <c r="A198" s="213">
        <v>78</v>
      </c>
      <c r="B198" s="220" t="s">
        <v>342</v>
      </c>
      <c r="C198" s="265" t="s">
        <v>343</v>
      </c>
      <c r="D198" s="222" t="s">
        <v>139</v>
      </c>
      <c r="E198" s="228">
        <v>648</v>
      </c>
      <c r="F198" s="232"/>
      <c r="G198" s="233">
        <f>ROUND(E198*F198,2)</f>
        <v>0</v>
      </c>
      <c r="H198" s="232"/>
      <c r="I198" s="233">
        <f>ROUND(E198*H198,2)</f>
        <v>0</v>
      </c>
      <c r="J198" s="232"/>
      <c r="K198" s="233">
        <f>ROUND(E198*J198,2)</f>
        <v>0</v>
      </c>
      <c r="L198" s="233">
        <v>21</v>
      </c>
      <c r="M198" s="233">
        <f>G198*(1+L198/100)</f>
        <v>0</v>
      </c>
      <c r="N198" s="222">
        <v>6.8099999999999994E-2</v>
      </c>
      <c r="O198" s="222">
        <f>ROUND(E198*N198,5)</f>
        <v>44.128799999999998</v>
      </c>
      <c r="P198" s="222">
        <v>0</v>
      </c>
      <c r="Q198" s="222">
        <f>ROUND(E198*P198,5)</f>
        <v>0</v>
      </c>
      <c r="R198" s="222"/>
      <c r="S198" s="222"/>
      <c r="T198" s="223">
        <v>2.5000000000000001E-2</v>
      </c>
      <c r="U198" s="222">
        <f>ROUND(E198*T198,2)</f>
        <v>16.2</v>
      </c>
      <c r="V198" s="212"/>
      <c r="W198" s="212"/>
      <c r="X198" s="212"/>
      <c r="Y198" s="212"/>
      <c r="Z198" s="212"/>
      <c r="AA198" s="212"/>
      <c r="AB198" s="212"/>
      <c r="AC198" s="212"/>
      <c r="AD198" s="212"/>
      <c r="AE198" s="212" t="s">
        <v>109</v>
      </c>
      <c r="AF198" s="212"/>
      <c r="AG198" s="212"/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3"/>
      <c r="B199" s="220"/>
      <c r="C199" s="268" t="s">
        <v>344</v>
      </c>
      <c r="D199" s="227"/>
      <c r="E199" s="231"/>
      <c r="F199" s="235"/>
      <c r="G199" s="236"/>
      <c r="H199" s="233"/>
      <c r="I199" s="233"/>
      <c r="J199" s="233"/>
      <c r="K199" s="233"/>
      <c r="L199" s="233"/>
      <c r="M199" s="233"/>
      <c r="N199" s="222"/>
      <c r="O199" s="222"/>
      <c r="P199" s="222"/>
      <c r="Q199" s="222"/>
      <c r="R199" s="222"/>
      <c r="S199" s="222"/>
      <c r="T199" s="223"/>
      <c r="U199" s="222"/>
      <c r="V199" s="212"/>
      <c r="W199" s="212"/>
      <c r="X199" s="212"/>
      <c r="Y199" s="212"/>
      <c r="Z199" s="212"/>
      <c r="AA199" s="212"/>
      <c r="AB199" s="212"/>
      <c r="AC199" s="212"/>
      <c r="AD199" s="212"/>
      <c r="AE199" s="212" t="s">
        <v>232</v>
      </c>
      <c r="AF199" s="212"/>
      <c r="AG199" s="212"/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5" t="str">
        <f>C199</f>
        <v>Podrobný popis viz. technická zpráva.</v>
      </c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13"/>
      <c r="B200" s="220"/>
      <c r="C200" s="266" t="s">
        <v>245</v>
      </c>
      <c r="D200" s="224"/>
      <c r="E200" s="229">
        <v>648</v>
      </c>
      <c r="F200" s="233"/>
      <c r="G200" s="233"/>
      <c r="H200" s="233"/>
      <c r="I200" s="233"/>
      <c r="J200" s="233"/>
      <c r="K200" s="233"/>
      <c r="L200" s="233"/>
      <c r="M200" s="233"/>
      <c r="N200" s="222"/>
      <c r="O200" s="222"/>
      <c r="P200" s="222"/>
      <c r="Q200" s="222"/>
      <c r="R200" s="222"/>
      <c r="S200" s="222"/>
      <c r="T200" s="223"/>
      <c r="U200" s="222"/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 t="s">
        <v>111</v>
      </c>
      <c r="AF200" s="212">
        <v>0</v>
      </c>
      <c r="AG200" s="212"/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ht="22.5" outlineLevel="1" x14ac:dyDescent="0.2">
      <c r="A201" s="213">
        <v>79</v>
      </c>
      <c r="B201" s="220" t="s">
        <v>345</v>
      </c>
      <c r="C201" s="265" t="s">
        <v>346</v>
      </c>
      <c r="D201" s="222" t="s">
        <v>139</v>
      </c>
      <c r="E201" s="228">
        <v>648</v>
      </c>
      <c r="F201" s="232"/>
      <c r="G201" s="233">
        <f>ROUND(E201*F201,2)</f>
        <v>0</v>
      </c>
      <c r="H201" s="232"/>
      <c r="I201" s="233">
        <f>ROUND(E201*H201,2)</f>
        <v>0</v>
      </c>
      <c r="J201" s="232"/>
      <c r="K201" s="233">
        <f>ROUND(E201*J201,2)</f>
        <v>0</v>
      </c>
      <c r="L201" s="233">
        <v>21</v>
      </c>
      <c r="M201" s="233">
        <f>G201*(1+L201/100)</f>
        <v>0</v>
      </c>
      <c r="N201" s="222">
        <v>0.13619999999999999</v>
      </c>
      <c r="O201" s="222">
        <f>ROUND(E201*N201,5)</f>
        <v>88.257599999999996</v>
      </c>
      <c r="P201" s="222">
        <v>0</v>
      </c>
      <c r="Q201" s="222">
        <f>ROUND(E201*P201,5)</f>
        <v>0</v>
      </c>
      <c r="R201" s="222"/>
      <c r="S201" s="222"/>
      <c r="T201" s="223">
        <v>0.10100000000000001</v>
      </c>
      <c r="U201" s="222">
        <f>ROUND(E201*T201,2)</f>
        <v>65.45</v>
      </c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 t="s">
        <v>109</v>
      </c>
      <c r="AF201" s="212"/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3"/>
      <c r="B202" s="220"/>
      <c r="C202" s="268" t="s">
        <v>344</v>
      </c>
      <c r="D202" s="227"/>
      <c r="E202" s="231"/>
      <c r="F202" s="235"/>
      <c r="G202" s="236"/>
      <c r="H202" s="233"/>
      <c r="I202" s="233"/>
      <c r="J202" s="233"/>
      <c r="K202" s="233"/>
      <c r="L202" s="233"/>
      <c r="M202" s="233"/>
      <c r="N202" s="222"/>
      <c r="O202" s="222"/>
      <c r="P202" s="222"/>
      <c r="Q202" s="222"/>
      <c r="R202" s="222"/>
      <c r="S202" s="222"/>
      <c r="T202" s="223"/>
      <c r="U202" s="222"/>
      <c r="V202" s="212"/>
      <c r="W202" s="212"/>
      <c r="X202" s="212"/>
      <c r="Y202" s="212"/>
      <c r="Z202" s="212"/>
      <c r="AA202" s="212"/>
      <c r="AB202" s="212"/>
      <c r="AC202" s="212"/>
      <c r="AD202" s="212"/>
      <c r="AE202" s="212" t="s">
        <v>232</v>
      </c>
      <c r="AF202" s="212"/>
      <c r="AG202" s="212"/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5" t="str">
        <f>C202</f>
        <v>Podrobný popis viz. technická zpráva.</v>
      </c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3"/>
      <c r="B203" s="220"/>
      <c r="C203" s="266" t="s">
        <v>245</v>
      </c>
      <c r="D203" s="224"/>
      <c r="E203" s="229">
        <v>648</v>
      </c>
      <c r="F203" s="233"/>
      <c r="G203" s="233"/>
      <c r="H203" s="233"/>
      <c r="I203" s="233"/>
      <c r="J203" s="233"/>
      <c r="K203" s="233"/>
      <c r="L203" s="233"/>
      <c r="M203" s="233"/>
      <c r="N203" s="222"/>
      <c r="O203" s="222"/>
      <c r="P203" s="222"/>
      <c r="Q203" s="222"/>
      <c r="R203" s="222"/>
      <c r="S203" s="222"/>
      <c r="T203" s="223"/>
      <c r="U203" s="222"/>
      <c r="V203" s="212"/>
      <c r="W203" s="212"/>
      <c r="X203" s="212"/>
      <c r="Y203" s="212"/>
      <c r="Z203" s="212"/>
      <c r="AA203" s="212"/>
      <c r="AB203" s="212"/>
      <c r="AC203" s="212"/>
      <c r="AD203" s="212"/>
      <c r="AE203" s="212" t="s">
        <v>111</v>
      </c>
      <c r="AF203" s="212">
        <v>0</v>
      </c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3">
        <v>80</v>
      </c>
      <c r="B204" s="220" t="s">
        <v>347</v>
      </c>
      <c r="C204" s="265" t="s">
        <v>348</v>
      </c>
      <c r="D204" s="222" t="s">
        <v>349</v>
      </c>
      <c r="E204" s="228">
        <v>1</v>
      </c>
      <c r="F204" s="232"/>
      <c r="G204" s="233">
        <f>ROUND(E204*F204,2)</f>
        <v>0</v>
      </c>
      <c r="H204" s="232"/>
      <c r="I204" s="233">
        <f>ROUND(E204*H204,2)</f>
        <v>0</v>
      </c>
      <c r="J204" s="232"/>
      <c r="K204" s="233">
        <f>ROUND(E204*J204,2)</f>
        <v>0</v>
      </c>
      <c r="L204" s="233">
        <v>21</v>
      </c>
      <c r="M204" s="233">
        <f>G204*(1+L204/100)</f>
        <v>0</v>
      </c>
      <c r="N204" s="222">
        <v>3.0000000000000001E-3</v>
      </c>
      <c r="O204" s="222">
        <f>ROUND(E204*N204,5)</f>
        <v>3.0000000000000001E-3</v>
      </c>
      <c r="P204" s="222">
        <v>0</v>
      </c>
      <c r="Q204" s="222">
        <f>ROUND(E204*P204,5)</f>
        <v>0</v>
      </c>
      <c r="R204" s="222"/>
      <c r="S204" s="222"/>
      <c r="T204" s="223">
        <v>0</v>
      </c>
      <c r="U204" s="222">
        <f>ROUND(E204*T204,2)</f>
        <v>0</v>
      </c>
      <c r="V204" s="212"/>
      <c r="W204" s="212"/>
      <c r="X204" s="212"/>
      <c r="Y204" s="212"/>
      <c r="Z204" s="212"/>
      <c r="AA204" s="212"/>
      <c r="AB204" s="212"/>
      <c r="AC204" s="212"/>
      <c r="AD204" s="212"/>
      <c r="AE204" s="212" t="s">
        <v>109</v>
      </c>
      <c r="AF204" s="212"/>
      <c r="AG204" s="212"/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x14ac:dyDescent="0.2">
      <c r="A205" s="214" t="s">
        <v>104</v>
      </c>
      <c r="B205" s="221" t="s">
        <v>75</v>
      </c>
      <c r="C205" s="267" t="s">
        <v>76</v>
      </c>
      <c r="D205" s="225"/>
      <c r="E205" s="230"/>
      <c r="F205" s="234"/>
      <c r="G205" s="234">
        <f>SUMIF(AE206:AE210,"&lt;&gt;NOR",G206:G210)</f>
        <v>0</v>
      </c>
      <c r="H205" s="234"/>
      <c r="I205" s="234">
        <f>SUM(I206:I210)</f>
        <v>0</v>
      </c>
      <c r="J205" s="234"/>
      <c r="K205" s="234">
        <f>SUM(K206:K210)</f>
        <v>0</v>
      </c>
      <c r="L205" s="234"/>
      <c r="M205" s="234">
        <f>SUM(M206:M210)</f>
        <v>0</v>
      </c>
      <c r="N205" s="225"/>
      <c r="O205" s="225">
        <f>SUM(O206:O210)</f>
        <v>1.4999999999999999E-2</v>
      </c>
      <c r="P205" s="225"/>
      <c r="Q205" s="225">
        <f>SUM(Q206:Q210)</f>
        <v>0</v>
      </c>
      <c r="R205" s="225"/>
      <c r="S205" s="225"/>
      <c r="T205" s="226"/>
      <c r="U205" s="225">
        <f>SUM(U206:U210)</f>
        <v>0</v>
      </c>
      <c r="AE205" t="s">
        <v>105</v>
      </c>
    </row>
    <row r="206" spans="1:60" outlineLevel="1" x14ac:dyDescent="0.2">
      <c r="A206" s="213">
        <v>81</v>
      </c>
      <c r="B206" s="220" t="s">
        <v>350</v>
      </c>
      <c r="C206" s="265" t="s">
        <v>351</v>
      </c>
      <c r="D206" s="222" t="s">
        <v>349</v>
      </c>
      <c r="E206" s="228">
        <v>1</v>
      </c>
      <c r="F206" s="232"/>
      <c r="G206" s="233">
        <f>ROUND(E206*F206,2)</f>
        <v>0</v>
      </c>
      <c r="H206" s="232"/>
      <c r="I206" s="233">
        <f>ROUND(E206*H206,2)</f>
        <v>0</v>
      </c>
      <c r="J206" s="232"/>
      <c r="K206" s="233">
        <f>ROUND(E206*J206,2)</f>
        <v>0</v>
      </c>
      <c r="L206" s="233">
        <v>21</v>
      </c>
      <c r="M206" s="233">
        <f>G206*(1+L206/100)</f>
        <v>0</v>
      </c>
      <c r="N206" s="222">
        <v>1.4999999999999999E-2</v>
      </c>
      <c r="O206" s="222">
        <f>ROUND(E206*N206,5)</f>
        <v>1.4999999999999999E-2</v>
      </c>
      <c r="P206" s="222">
        <v>0</v>
      </c>
      <c r="Q206" s="222">
        <f>ROUND(E206*P206,5)</f>
        <v>0</v>
      </c>
      <c r="R206" s="222"/>
      <c r="S206" s="222"/>
      <c r="T206" s="223">
        <v>0</v>
      </c>
      <c r="U206" s="222">
        <f>ROUND(E206*T206,2)</f>
        <v>0</v>
      </c>
      <c r="V206" s="212"/>
      <c r="W206" s="212"/>
      <c r="X206" s="212"/>
      <c r="Y206" s="212"/>
      <c r="Z206" s="212"/>
      <c r="AA206" s="212"/>
      <c r="AB206" s="212"/>
      <c r="AC206" s="212"/>
      <c r="AD206" s="212"/>
      <c r="AE206" s="212" t="s">
        <v>194</v>
      </c>
      <c r="AF206" s="212"/>
      <c r="AG206" s="212"/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13"/>
      <c r="B207" s="220"/>
      <c r="C207" s="268" t="s">
        <v>352</v>
      </c>
      <c r="D207" s="227"/>
      <c r="E207" s="231"/>
      <c r="F207" s="235"/>
      <c r="G207" s="236"/>
      <c r="H207" s="233"/>
      <c r="I207" s="233"/>
      <c r="J207" s="233"/>
      <c r="K207" s="233"/>
      <c r="L207" s="233"/>
      <c r="M207" s="233"/>
      <c r="N207" s="222"/>
      <c r="O207" s="222"/>
      <c r="P207" s="222"/>
      <c r="Q207" s="222"/>
      <c r="R207" s="222"/>
      <c r="S207" s="222"/>
      <c r="T207" s="223"/>
      <c r="U207" s="222"/>
      <c r="V207" s="212"/>
      <c r="W207" s="212"/>
      <c r="X207" s="212"/>
      <c r="Y207" s="212"/>
      <c r="Z207" s="212"/>
      <c r="AA207" s="212"/>
      <c r="AB207" s="212"/>
      <c r="AC207" s="212"/>
      <c r="AD207" s="212"/>
      <c r="AE207" s="212" t="s">
        <v>232</v>
      </c>
      <c r="AF207" s="212"/>
      <c r="AG207" s="212"/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5" t="str">
        <f>C207</f>
        <v>Včetně sítě volejbal - nohejbal a pouzder.</v>
      </c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3">
        <v>82</v>
      </c>
      <c r="B208" s="220" t="s">
        <v>353</v>
      </c>
      <c r="C208" s="265" t="s">
        <v>354</v>
      </c>
      <c r="D208" s="222" t="s">
        <v>349</v>
      </c>
      <c r="E208" s="228">
        <v>1</v>
      </c>
      <c r="F208" s="232"/>
      <c r="G208" s="233">
        <f>ROUND(E208*F208,2)</f>
        <v>0</v>
      </c>
      <c r="H208" s="232"/>
      <c r="I208" s="233">
        <f>ROUND(E208*H208,2)</f>
        <v>0</v>
      </c>
      <c r="J208" s="232"/>
      <c r="K208" s="233">
        <f>ROUND(E208*J208,2)</f>
        <v>0</v>
      </c>
      <c r="L208" s="233">
        <v>21</v>
      </c>
      <c r="M208" s="233">
        <f>G208*(1+L208/100)</f>
        <v>0</v>
      </c>
      <c r="N208" s="222">
        <v>0</v>
      </c>
      <c r="O208" s="222">
        <f>ROUND(E208*N208,5)</f>
        <v>0</v>
      </c>
      <c r="P208" s="222">
        <v>0</v>
      </c>
      <c r="Q208" s="222">
        <f>ROUND(E208*P208,5)</f>
        <v>0</v>
      </c>
      <c r="R208" s="222"/>
      <c r="S208" s="222"/>
      <c r="T208" s="223">
        <v>0</v>
      </c>
      <c r="U208" s="222">
        <f>ROUND(E208*T208,2)</f>
        <v>0</v>
      </c>
      <c r="V208" s="212"/>
      <c r="W208" s="212"/>
      <c r="X208" s="212"/>
      <c r="Y208" s="212"/>
      <c r="Z208" s="212"/>
      <c r="AA208" s="212"/>
      <c r="AB208" s="212"/>
      <c r="AC208" s="212"/>
      <c r="AD208" s="212"/>
      <c r="AE208" s="212" t="s">
        <v>194</v>
      </c>
      <c r="AF208" s="212"/>
      <c r="AG208" s="212"/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3"/>
      <c r="B209" s="220"/>
      <c r="C209" s="268" t="s">
        <v>355</v>
      </c>
      <c r="D209" s="227"/>
      <c r="E209" s="231"/>
      <c r="F209" s="235"/>
      <c r="G209" s="236"/>
      <c r="H209" s="233"/>
      <c r="I209" s="233"/>
      <c r="J209" s="233"/>
      <c r="K209" s="233"/>
      <c r="L209" s="233"/>
      <c r="M209" s="233"/>
      <c r="N209" s="222"/>
      <c r="O209" s="222"/>
      <c r="P209" s="222"/>
      <c r="Q209" s="222"/>
      <c r="R209" s="222"/>
      <c r="S209" s="222"/>
      <c r="T209" s="223"/>
      <c r="U209" s="222"/>
      <c r="V209" s="212"/>
      <c r="W209" s="212"/>
      <c r="X209" s="212"/>
      <c r="Y209" s="212"/>
      <c r="Z209" s="212"/>
      <c r="AA209" s="212"/>
      <c r="AB209" s="212"/>
      <c r="AC209" s="212"/>
      <c r="AD209" s="212"/>
      <c r="AE209" s="212" t="s">
        <v>232</v>
      </c>
      <c r="AF209" s="212"/>
      <c r="AG209" s="212"/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5" t="str">
        <f>C209</f>
        <v>Včetně sítě a pozder.</v>
      </c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44">
        <v>83</v>
      </c>
      <c r="B210" s="245" t="s">
        <v>356</v>
      </c>
      <c r="C210" s="269" t="s">
        <v>357</v>
      </c>
      <c r="D210" s="246" t="s">
        <v>160</v>
      </c>
      <c r="E210" s="247">
        <v>1</v>
      </c>
      <c r="F210" s="248"/>
      <c r="G210" s="249">
        <f>ROUND(E210*F210,2)</f>
        <v>0</v>
      </c>
      <c r="H210" s="248"/>
      <c r="I210" s="249">
        <f>ROUND(E210*H210,2)</f>
        <v>0</v>
      </c>
      <c r="J210" s="248"/>
      <c r="K210" s="249">
        <f>ROUND(E210*J210,2)</f>
        <v>0</v>
      </c>
      <c r="L210" s="249">
        <v>21</v>
      </c>
      <c r="M210" s="249">
        <f>G210*(1+L210/100)</f>
        <v>0</v>
      </c>
      <c r="N210" s="246">
        <v>0</v>
      </c>
      <c r="O210" s="246">
        <f>ROUND(E210*N210,5)</f>
        <v>0</v>
      </c>
      <c r="P210" s="246">
        <v>0</v>
      </c>
      <c r="Q210" s="246">
        <f>ROUND(E210*P210,5)</f>
        <v>0</v>
      </c>
      <c r="R210" s="246"/>
      <c r="S210" s="246"/>
      <c r="T210" s="250">
        <v>0</v>
      </c>
      <c r="U210" s="246">
        <f>ROUND(E210*T210,2)</f>
        <v>0</v>
      </c>
      <c r="V210" s="212"/>
      <c r="W210" s="212"/>
      <c r="X210" s="212"/>
      <c r="Y210" s="212"/>
      <c r="Z210" s="212"/>
      <c r="AA210" s="212"/>
      <c r="AB210" s="212"/>
      <c r="AC210" s="212"/>
      <c r="AD210" s="212"/>
      <c r="AE210" s="212" t="s">
        <v>109</v>
      </c>
      <c r="AF210" s="212"/>
      <c r="AG210" s="212"/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x14ac:dyDescent="0.2">
      <c r="A211" s="6"/>
      <c r="B211" s="7" t="s">
        <v>358</v>
      </c>
      <c r="C211" s="270" t="s">
        <v>358</v>
      </c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AC211">
        <v>15</v>
      </c>
      <c r="AD211">
        <v>21</v>
      </c>
    </row>
    <row r="212" spans="1:60" x14ac:dyDescent="0.2">
      <c r="A212" s="251"/>
      <c r="B212" s="252">
        <v>26</v>
      </c>
      <c r="C212" s="271" t="s">
        <v>358</v>
      </c>
      <c r="D212" s="253"/>
      <c r="E212" s="253"/>
      <c r="F212" s="253"/>
      <c r="G212" s="264">
        <f>G8+G48+G63+G76+G97+G114+G127+G151+G177+G189+G194+G197+G205</f>
        <v>0</v>
      </c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AC212">
        <f>SUMIF(L7:L210,AC211,G7:G210)</f>
        <v>0</v>
      </c>
      <c r="AD212">
        <f>SUMIF(L7:L210,AD211,G7:G210)</f>
        <v>0</v>
      </c>
      <c r="AE212" t="s">
        <v>359</v>
      </c>
    </row>
    <row r="213" spans="1:60" x14ac:dyDescent="0.2">
      <c r="A213" s="6"/>
      <c r="B213" s="7" t="s">
        <v>358</v>
      </c>
      <c r="C213" s="270" t="s">
        <v>358</v>
      </c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</row>
    <row r="214" spans="1:60" x14ac:dyDescent="0.2">
      <c r="A214" s="6"/>
      <c r="B214" s="7" t="s">
        <v>358</v>
      </c>
      <c r="C214" s="270" t="s">
        <v>358</v>
      </c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</row>
    <row r="215" spans="1:60" x14ac:dyDescent="0.2">
      <c r="A215" s="254">
        <v>33</v>
      </c>
      <c r="B215" s="254"/>
      <c r="C215" s="272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</row>
    <row r="216" spans="1:60" x14ac:dyDescent="0.2">
      <c r="A216" s="255"/>
      <c r="B216" s="256"/>
      <c r="C216" s="273"/>
      <c r="D216" s="256"/>
      <c r="E216" s="256"/>
      <c r="F216" s="256"/>
      <c r="G216" s="257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AE216" t="s">
        <v>360</v>
      </c>
    </row>
    <row r="217" spans="1:60" x14ac:dyDescent="0.2">
      <c r="A217" s="258"/>
      <c r="B217" s="259"/>
      <c r="C217" s="274"/>
      <c r="D217" s="259"/>
      <c r="E217" s="259"/>
      <c r="F217" s="259"/>
      <c r="G217" s="260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</row>
    <row r="218" spans="1:60" x14ac:dyDescent="0.2">
      <c r="A218" s="258"/>
      <c r="B218" s="259"/>
      <c r="C218" s="274"/>
      <c r="D218" s="259"/>
      <c r="E218" s="259"/>
      <c r="F218" s="259"/>
      <c r="G218" s="260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</row>
    <row r="219" spans="1:60" x14ac:dyDescent="0.2">
      <c r="A219" s="258"/>
      <c r="B219" s="259"/>
      <c r="C219" s="274"/>
      <c r="D219" s="259"/>
      <c r="E219" s="259"/>
      <c r="F219" s="259"/>
      <c r="G219" s="260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 spans="1:60" x14ac:dyDescent="0.2">
      <c r="A220" s="261"/>
      <c r="B220" s="262"/>
      <c r="C220" s="275"/>
      <c r="D220" s="262"/>
      <c r="E220" s="262"/>
      <c r="F220" s="262"/>
      <c r="G220" s="263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spans="1:60" x14ac:dyDescent="0.2">
      <c r="A221" s="6"/>
      <c r="B221" s="7" t="s">
        <v>358</v>
      </c>
      <c r="C221" s="270" t="s">
        <v>358</v>
      </c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</row>
    <row r="222" spans="1:60" x14ac:dyDescent="0.2">
      <c r="C222" s="276"/>
      <c r="AE222" t="s">
        <v>361</v>
      </c>
    </row>
  </sheetData>
  <mergeCells count="16">
    <mergeCell ref="C207:G207"/>
    <mergeCell ref="C209:G209"/>
    <mergeCell ref="A215:C215"/>
    <mergeCell ref="A216:G220"/>
    <mergeCell ref="C138:G138"/>
    <mergeCell ref="C166:G166"/>
    <mergeCell ref="C170:G170"/>
    <mergeCell ref="C179:G179"/>
    <mergeCell ref="C199:G199"/>
    <mergeCell ref="C202:G202"/>
    <mergeCell ref="A1:G1"/>
    <mergeCell ref="C2:G2"/>
    <mergeCell ref="C3:G3"/>
    <mergeCell ref="C4:G4"/>
    <mergeCell ref="C106:G106"/>
    <mergeCell ref="C108:G108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2019-04-27T07:46:56Z</dcterms:modified>
</cp:coreProperties>
</file>